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AC\OneDrive - Arca Continental S.A.B. de C.V\AC\2022\1. Reportes Trimestrales\2T22\Tablas\Finales\"/>
    </mc:Choice>
  </mc:AlternateContent>
  <xr:revisionPtr revIDLastSave="38" documentId="8_{B9AB901D-01F9-480D-8C71-8BC572614D06}" xr6:coauthVersionLast="41" xr6:coauthVersionMax="47" xr10:uidLastSave="{8F52CDA8-4B8E-4F5E-B0BD-3D977562C7E3}"/>
  <bookViews>
    <workbookView xWindow="23880" yWindow="-120" windowWidth="24240" windowHeight="13140" tabRatio="849" xr2:uid="{00000000-000D-0000-FFFF-FFFF00000000}"/>
  </bookViews>
  <sheets>
    <sheet name="Resumen" sheetId="9" r:id="rId1"/>
    <sheet name="Consolidado" sheetId="1" r:id="rId2"/>
    <sheet name="MEX" sheetId="2" r:id="rId3"/>
    <sheet name="USA " sheetId="22" r:id="rId4"/>
    <sheet name="SUD" sheetId="3" r:id="rId5"/>
    <sheet name="ER " sheetId="21" r:id="rId6"/>
    <sheet name="BG" sheetId="5" r:id="rId7"/>
    <sheet name="FE" sheetId="8" r:id="rId8"/>
    <sheet name="Deuda" sheetId="26" r:id="rId9"/>
    <sheet name="FX" sheetId="25" r:id="rId10"/>
    <sheet name="Segmentos" sheetId="24" r:id="rId11"/>
  </sheets>
  <externalReferences>
    <externalReference r:id="rId12"/>
    <externalReference r:id="rId13"/>
    <externalReference r:id="rId14"/>
    <externalReference r:id="rId15"/>
  </externalReferences>
  <definedNames>
    <definedName name="MesSel">[1]Generales!$C$38</definedName>
    <definedName name="Trim1">[2]Generales!$C$79</definedName>
    <definedName name="Trim2">[2]Generales!$C$80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55" i="24" l="1"/>
  <c r="S55" i="24"/>
  <c r="R55" i="24"/>
  <c r="Q55" i="24"/>
  <c r="P55" i="24"/>
  <c r="O55" i="24"/>
  <c r="N55" i="24"/>
  <c r="M55" i="24"/>
  <c r="T54" i="24"/>
  <c r="S54" i="24"/>
  <c r="R54" i="24"/>
  <c r="Q54" i="24"/>
  <c r="P54" i="24"/>
  <c r="O54" i="24"/>
  <c r="N54" i="24"/>
  <c r="M54" i="24"/>
  <c r="T53" i="24"/>
  <c r="S53" i="24"/>
  <c r="R53" i="24"/>
  <c r="Q53" i="24"/>
  <c r="P53" i="24"/>
  <c r="O53" i="24"/>
  <c r="N53" i="24"/>
  <c r="M53" i="24"/>
  <c r="T52" i="24"/>
  <c r="S52" i="24"/>
  <c r="R52" i="24"/>
  <c r="Q52" i="24"/>
  <c r="P52" i="24"/>
  <c r="O52" i="24"/>
  <c r="N52" i="24"/>
  <c r="M52" i="24"/>
  <c r="T50" i="24"/>
  <c r="S50" i="24"/>
  <c r="R50" i="24"/>
  <c r="Q50" i="24"/>
  <c r="P50" i="24"/>
  <c r="O50" i="24"/>
  <c r="N50" i="24"/>
  <c r="M50" i="24"/>
  <c r="T49" i="24"/>
  <c r="S49" i="24"/>
  <c r="R49" i="24"/>
  <c r="Q49" i="24"/>
  <c r="P49" i="24"/>
  <c r="O49" i="24"/>
  <c r="N49" i="24"/>
  <c r="M49" i="24"/>
  <c r="T48" i="24"/>
  <c r="S48" i="24"/>
  <c r="R48" i="24"/>
  <c r="Q48" i="24"/>
  <c r="P48" i="24"/>
  <c r="O48" i="24"/>
  <c r="N48" i="24"/>
  <c r="M48" i="24"/>
  <c r="T47" i="24"/>
  <c r="S47" i="24"/>
  <c r="R47" i="24"/>
  <c r="Q47" i="24"/>
  <c r="P47" i="24"/>
  <c r="O47" i="24"/>
  <c r="N47" i="24"/>
  <c r="M47" i="24"/>
  <c r="T46" i="24"/>
  <c r="S46" i="24"/>
  <c r="R46" i="24"/>
  <c r="Q46" i="24"/>
  <c r="P46" i="24"/>
  <c r="O46" i="24"/>
  <c r="N46" i="24"/>
  <c r="M46" i="24"/>
  <c r="T45" i="24"/>
  <c r="S45" i="24"/>
  <c r="R45" i="24"/>
  <c r="Q45" i="24"/>
  <c r="P45" i="24"/>
  <c r="O45" i="24"/>
  <c r="N45" i="24"/>
  <c r="M45" i="24"/>
  <c r="T44" i="24"/>
  <c r="S44" i="24"/>
  <c r="R44" i="24"/>
  <c r="Q44" i="24"/>
  <c r="P44" i="24"/>
  <c r="O44" i="24"/>
  <c r="N44" i="24"/>
  <c r="M44" i="24"/>
  <c r="T43" i="24"/>
  <c r="S43" i="24"/>
  <c r="R43" i="24"/>
  <c r="Q43" i="24"/>
  <c r="P43" i="24"/>
  <c r="O43" i="24"/>
  <c r="N43" i="24"/>
  <c r="M43" i="24"/>
  <c r="T42" i="24"/>
  <c r="S42" i="24"/>
  <c r="R42" i="24"/>
  <c r="Q42" i="24"/>
  <c r="P42" i="24"/>
  <c r="O42" i="24"/>
  <c r="N42" i="24"/>
  <c r="M42" i="24"/>
  <c r="T41" i="24"/>
  <c r="S41" i="24"/>
  <c r="R41" i="24"/>
  <c r="Q41" i="24"/>
  <c r="P41" i="24"/>
  <c r="O41" i="24"/>
  <c r="N41" i="24"/>
  <c r="M41" i="24"/>
  <c r="T40" i="24"/>
  <c r="S40" i="24"/>
  <c r="R40" i="24"/>
  <c r="Q40" i="24"/>
  <c r="P40" i="24"/>
  <c r="O40" i="24"/>
  <c r="N40" i="24"/>
  <c r="M40" i="24"/>
  <c r="T39" i="24"/>
  <c r="S39" i="24"/>
  <c r="R39" i="24"/>
  <c r="Q39" i="24"/>
  <c r="P39" i="24"/>
  <c r="O39" i="24"/>
  <c r="N39" i="24"/>
  <c r="M39" i="24"/>
  <c r="T37" i="24"/>
  <c r="Q37" i="24"/>
  <c r="P37" i="24"/>
  <c r="O37" i="24"/>
  <c r="N37" i="24"/>
  <c r="M37" i="24"/>
  <c r="J55" i="24"/>
  <c r="I55" i="24"/>
  <c r="H55" i="24"/>
  <c r="G55" i="24"/>
  <c r="F55" i="24"/>
  <c r="E55" i="24"/>
  <c r="D55" i="24"/>
  <c r="C55" i="24"/>
  <c r="J54" i="24"/>
  <c r="I54" i="24"/>
  <c r="H54" i="24"/>
  <c r="G54" i="24"/>
  <c r="F54" i="24"/>
  <c r="E54" i="24"/>
  <c r="D54" i="24"/>
  <c r="C54" i="24"/>
  <c r="J53" i="24"/>
  <c r="I53" i="24"/>
  <c r="H53" i="24"/>
  <c r="G53" i="24"/>
  <c r="F53" i="24"/>
  <c r="E53" i="24"/>
  <c r="D53" i="24"/>
  <c r="C53" i="24"/>
  <c r="J52" i="24"/>
  <c r="I52" i="24"/>
  <c r="H52" i="24"/>
  <c r="G52" i="24"/>
  <c r="F52" i="24"/>
  <c r="E52" i="24"/>
  <c r="D52" i="24"/>
  <c r="C52" i="24"/>
  <c r="J50" i="24"/>
  <c r="I50" i="24"/>
  <c r="H50" i="24"/>
  <c r="G50" i="24"/>
  <c r="F50" i="24"/>
  <c r="E50" i="24"/>
  <c r="D50" i="24"/>
  <c r="C50" i="24"/>
  <c r="J49" i="24"/>
  <c r="I49" i="24"/>
  <c r="H49" i="24"/>
  <c r="G49" i="24"/>
  <c r="F49" i="24"/>
  <c r="E49" i="24"/>
  <c r="D49" i="24"/>
  <c r="C49" i="24"/>
  <c r="J48" i="24"/>
  <c r="I48" i="24"/>
  <c r="H48" i="24"/>
  <c r="G48" i="24"/>
  <c r="F48" i="24"/>
  <c r="E48" i="24"/>
  <c r="D48" i="24"/>
  <c r="C48" i="24"/>
  <c r="J47" i="24"/>
  <c r="I47" i="24"/>
  <c r="H47" i="24"/>
  <c r="G47" i="24"/>
  <c r="F47" i="24"/>
  <c r="E47" i="24"/>
  <c r="D47" i="24"/>
  <c r="C47" i="24"/>
  <c r="J46" i="24"/>
  <c r="I46" i="24"/>
  <c r="H46" i="24"/>
  <c r="G46" i="24"/>
  <c r="F46" i="24"/>
  <c r="E46" i="24"/>
  <c r="D46" i="24"/>
  <c r="C46" i="24"/>
  <c r="J45" i="24"/>
  <c r="I45" i="24"/>
  <c r="H45" i="24"/>
  <c r="G45" i="24"/>
  <c r="F45" i="24"/>
  <c r="E45" i="24"/>
  <c r="D45" i="24"/>
  <c r="C45" i="24"/>
  <c r="J44" i="24"/>
  <c r="I44" i="24"/>
  <c r="H44" i="24"/>
  <c r="G44" i="24"/>
  <c r="F44" i="24"/>
  <c r="E44" i="24"/>
  <c r="D44" i="24"/>
  <c r="C44" i="24"/>
  <c r="J43" i="24"/>
  <c r="I43" i="24"/>
  <c r="H43" i="24"/>
  <c r="G43" i="24"/>
  <c r="F43" i="24"/>
  <c r="E43" i="24"/>
  <c r="D43" i="24"/>
  <c r="C43" i="24"/>
  <c r="J42" i="24"/>
  <c r="I42" i="24"/>
  <c r="H42" i="24"/>
  <c r="G42" i="24"/>
  <c r="F42" i="24"/>
  <c r="E42" i="24"/>
  <c r="D42" i="24"/>
  <c r="C42" i="24"/>
  <c r="J41" i="24"/>
  <c r="I41" i="24"/>
  <c r="H41" i="24"/>
  <c r="G41" i="24"/>
  <c r="F41" i="24"/>
  <c r="E41" i="24"/>
  <c r="D41" i="24"/>
  <c r="C41" i="24"/>
  <c r="J40" i="24"/>
  <c r="I40" i="24"/>
  <c r="H40" i="24"/>
  <c r="G40" i="24"/>
  <c r="F40" i="24"/>
  <c r="E40" i="24"/>
  <c r="D40" i="24"/>
  <c r="C40" i="24"/>
  <c r="J39" i="24"/>
  <c r="I39" i="24"/>
  <c r="H39" i="24"/>
  <c r="G39" i="24"/>
  <c r="F39" i="24"/>
  <c r="E39" i="24"/>
  <c r="D39" i="24"/>
  <c r="C39" i="24"/>
  <c r="J37" i="24"/>
  <c r="G37" i="24"/>
  <c r="F37" i="24"/>
  <c r="E37" i="24"/>
  <c r="D37" i="24"/>
  <c r="C37" i="24"/>
  <c r="J60" i="24" l="1"/>
  <c r="I60" i="24"/>
  <c r="H60" i="24"/>
  <c r="G60" i="24"/>
  <c r="F60" i="24"/>
  <c r="E60" i="24"/>
  <c r="D60" i="24"/>
  <c r="C60" i="24"/>
  <c r="S60" i="24" l="1"/>
  <c r="AL86" i="24" l="1"/>
  <c r="AK86" i="24"/>
  <c r="AJ86" i="24"/>
  <c r="AI86" i="24"/>
  <c r="AH86" i="24"/>
  <c r="AG86" i="24"/>
  <c r="AF86" i="24"/>
  <c r="AE86" i="24"/>
  <c r="AL85" i="24"/>
  <c r="AK85" i="24"/>
  <c r="AJ85" i="24"/>
  <c r="AI85" i="24"/>
  <c r="AH85" i="24"/>
  <c r="AG85" i="24"/>
  <c r="AF85" i="24"/>
  <c r="AE85" i="24"/>
  <c r="AL84" i="24"/>
  <c r="AK84" i="24"/>
  <c r="AJ84" i="24"/>
  <c r="AI84" i="24"/>
  <c r="AH84" i="24"/>
  <c r="AG84" i="24"/>
  <c r="AF84" i="24"/>
  <c r="AE84" i="24"/>
  <c r="AL83" i="24"/>
  <c r="AK83" i="24"/>
  <c r="AJ83" i="24"/>
  <c r="AI83" i="24"/>
  <c r="AH83" i="24"/>
  <c r="AG83" i="24"/>
  <c r="AF83" i="24"/>
  <c r="AE83" i="24"/>
  <c r="AL81" i="24"/>
  <c r="AK81" i="24"/>
  <c r="AJ81" i="24"/>
  <c r="AI81" i="24"/>
  <c r="AH81" i="24"/>
  <c r="AG81" i="24"/>
  <c r="AF81" i="24"/>
  <c r="AE81" i="24"/>
  <c r="AL80" i="24"/>
  <c r="AK80" i="24"/>
  <c r="AJ80" i="24"/>
  <c r="AI80" i="24"/>
  <c r="AH80" i="24"/>
  <c r="AG80" i="24"/>
  <c r="AF80" i="24"/>
  <c r="AE80" i="24"/>
  <c r="AL79" i="24"/>
  <c r="AK79" i="24"/>
  <c r="AJ79" i="24"/>
  <c r="AI79" i="24"/>
  <c r="AH79" i="24"/>
  <c r="AG79" i="24"/>
  <c r="AF79" i="24"/>
  <c r="AE79" i="24"/>
  <c r="AL78" i="24"/>
  <c r="AK78" i="24"/>
  <c r="AJ78" i="24"/>
  <c r="AI78" i="24"/>
  <c r="AH78" i="24"/>
  <c r="AG78" i="24"/>
  <c r="AF78" i="24"/>
  <c r="AE78" i="24"/>
  <c r="AL77" i="24"/>
  <c r="AK77" i="24"/>
  <c r="AJ77" i="24"/>
  <c r="AI77" i="24"/>
  <c r="AH77" i="24"/>
  <c r="AG77" i="24"/>
  <c r="AF77" i="24"/>
  <c r="AE77" i="24"/>
  <c r="AL76" i="24"/>
  <c r="AK76" i="24"/>
  <c r="AJ76" i="24"/>
  <c r="AI76" i="24"/>
  <c r="AH76" i="24"/>
  <c r="AG76" i="24"/>
  <c r="AF76" i="24"/>
  <c r="AL75" i="24"/>
  <c r="AK75" i="24"/>
  <c r="AJ75" i="24"/>
  <c r="AI75" i="24"/>
  <c r="AH75" i="24"/>
  <c r="AG75" i="24"/>
  <c r="AF75" i="24"/>
  <c r="AL74" i="24"/>
  <c r="AK74" i="24"/>
  <c r="AJ74" i="24"/>
  <c r="AI74" i="24"/>
  <c r="AH74" i="24"/>
  <c r="AG74" i="24"/>
  <c r="AF74" i="24"/>
  <c r="AE74" i="24"/>
  <c r="AL73" i="24"/>
  <c r="AK73" i="24"/>
  <c r="AJ73" i="24"/>
  <c r="AI73" i="24"/>
  <c r="AH73" i="24"/>
  <c r="AG73" i="24"/>
  <c r="AF73" i="24"/>
  <c r="AE73" i="24"/>
  <c r="AL72" i="24"/>
  <c r="AK72" i="24"/>
  <c r="AJ72" i="24"/>
  <c r="AI72" i="24"/>
  <c r="AH72" i="24"/>
  <c r="AG72" i="24"/>
  <c r="AF72" i="24"/>
  <c r="AE72" i="24"/>
  <c r="AL71" i="24"/>
  <c r="AK71" i="24"/>
  <c r="AJ71" i="24"/>
  <c r="AI71" i="24"/>
  <c r="AH71" i="24"/>
  <c r="AG71" i="24"/>
  <c r="AF71" i="24"/>
  <c r="AE71" i="24"/>
  <c r="AL70" i="24"/>
  <c r="AK70" i="24"/>
  <c r="AJ70" i="24"/>
  <c r="AI70" i="24"/>
  <c r="AH70" i="24"/>
  <c r="AG70" i="24"/>
  <c r="AF70" i="24"/>
  <c r="AE76" i="24"/>
  <c r="AE75" i="24"/>
  <c r="AE70" i="24"/>
  <c r="AC86" i="24"/>
  <c r="AB86" i="24"/>
  <c r="AA86" i="24"/>
  <c r="Z86" i="24"/>
  <c r="Y86" i="24"/>
  <c r="X86" i="24"/>
  <c r="W86" i="24"/>
  <c r="V86" i="24"/>
  <c r="AC85" i="24"/>
  <c r="AB85" i="24"/>
  <c r="AA85" i="24"/>
  <c r="Z85" i="24"/>
  <c r="Y85" i="24"/>
  <c r="X85" i="24"/>
  <c r="W85" i="24"/>
  <c r="V85" i="24"/>
  <c r="AC84" i="24"/>
  <c r="AB84" i="24"/>
  <c r="AA84" i="24"/>
  <c r="Z84" i="24"/>
  <c r="Y84" i="24"/>
  <c r="X84" i="24"/>
  <c r="W84" i="24"/>
  <c r="V84" i="24"/>
  <c r="AC83" i="24"/>
  <c r="AB83" i="24"/>
  <c r="AA83" i="24"/>
  <c r="Z83" i="24"/>
  <c r="Y83" i="24"/>
  <c r="X83" i="24"/>
  <c r="W83" i="24"/>
  <c r="V83" i="24"/>
  <c r="AC81" i="24"/>
  <c r="AB81" i="24"/>
  <c r="AA81" i="24"/>
  <c r="Z81" i="24"/>
  <c r="Y81" i="24"/>
  <c r="X81" i="24"/>
  <c r="W81" i="24"/>
  <c r="V81" i="24"/>
  <c r="AC80" i="24"/>
  <c r="AB80" i="24"/>
  <c r="AA80" i="24"/>
  <c r="Z80" i="24"/>
  <c r="Y80" i="24"/>
  <c r="X80" i="24"/>
  <c r="W80" i="24"/>
  <c r="V80" i="24"/>
  <c r="AC79" i="24"/>
  <c r="AB79" i="24"/>
  <c r="AA79" i="24"/>
  <c r="Z79" i="24"/>
  <c r="Y79" i="24"/>
  <c r="X79" i="24"/>
  <c r="W79" i="24"/>
  <c r="V79" i="24"/>
  <c r="AC78" i="24"/>
  <c r="AB78" i="24"/>
  <c r="AA78" i="24"/>
  <c r="Z78" i="24"/>
  <c r="Y78" i="24"/>
  <c r="X78" i="24"/>
  <c r="W78" i="24"/>
  <c r="V78" i="24"/>
  <c r="AC77" i="24"/>
  <c r="AB77" i="24"/>
  <c r="AA77" i="24"/>
  <c r="Z77" i="24"/>
  <c r="Y77" i="24"/>
  <c r="X77" i="24"/>
  <c r="W77" i="24"/>
  <c r="V77" i="24"/>
  <c r="AC76" i="24"/>
  <c r="AB76" i="24"/>
  <c r="AA76" i="24"/>
  <c r="Z76" i="24"/>
  <c r="Y76" i="24"/>
  <c r="X76" i="24"/>
  <c r="W76" i="24"/>
  <c r="V76" i="24"/>
  <c r="AC75" i="24"/>
  <c r="AB75" i="24"/>
  <c r="AA75" i="24"/>
  <c r="Z75" i="24"/>
  <c r="Y75" i="24"/>
  <c r="X75" i="24"/>
  <c r="W75" i="24"/>
  <c r="V75" i="24"/>
  <c r="AC74" i="24"/>
  <c r="AB74" i="24"/>
  <c r="AA74" i="24"/>
  <c r="Z74" i="24"/>
  <c r="Y74" i="24"/>
  <c r="X74" i="24"/>
  <c r="W74" i="24"/>
  <c r="V74" i="24"/>
  <c r="AC73" i="24"/>
  <c r="AB73" i="24"/>
  <c r="AA73" i="24"/>
  <c r="Z73" i="24"/>
  <c r="Y73" i="24"/>
  <c r="X73" i="24"/>
  <c r="W73" i="24"/>
  <c r="V73" i="24"/>
  <c r="AC72" i="24"/>
  <c r="AB72" i="24"/>
  <c r="AA72" i="24"/>
  <c r="Z72" i="24"/>
  <c r="Y72" i="24"/>
  <c r="X72" i="24"/>
  <c r="W72" i="24"/>
  <c r="V72" i="24"/>
  <c r="AC71" i="24"/>
  <c r="AB71" i="24"/>
  <c r="AA71" i="24"/>
  <c r="Z71" i="24"/>
  <c r="Y71" i="24"/>
  <c r="X71" i="24"/>
  <c r="W71" i="24"/>
  <c r="V71" i="24"/>
  <c r="AC70" i="24"/>
  <c r="AB70" i="24"/>
  <c r="AA70" i="24"/>
  <c r="Z70" i="24"/>
  <c r="Y70" i="24"/>
  <c r="X70" i="24"/>
  <c r="W70" i="24"/>
  <c r="V70" i="24"/>
  <c r="AK44" i="24"/>
  <c r="AK43" i="24"/>
  <c r="AC44" i="24"/>
  <c r="AB44" i="24"/>
  <c r="AA44" i="24"/>
  <c r="Z44" i="24"/>
  <c r="Y44" i="24"/>
  <c r="X44" i="24"/>
  <c r="W44" i="24"/>
  <c r="V44" i="24"/>
  <c r="AC55" i="24"/>
  <c r="AB55" i="24"/>
  <c r="AA55" i="24"/>
  <c r="Z55" i="24"/>
  <c r="Y55" i="24"/>
  <c r="X55" i="24"/>
  <c r="W55" i="24"/>
  <c r="V55" i="24"/>
  <c r="AC54" i="24"/>
  <c r="AB54" i="24"/>
  <c r="AA54" i="24"/>
  <c r="Z54" i="24"/>
  <c r="Y54" i="24"/>
  <c r="X54" i="24"/>
  <c r="W54" i="24"/>
  <c r="V54" i="24"/>
  <c r="AC53" i="24"/>
  <c r="AB53" i="24"/>
  <c r="AA53" i="24"/>
  <c r="Z53" i="24"/>
  <c r="Y53" i="24"/>
  <c r="X53" i="24"/>
  <c r="W53" i="24"/>
  <c r="V53" i="24"/>
  <c r="AC52" i="24"/>
  <c r="AB52" i="24"/>
  <c r="AA52" i="24"/>
  <c r="Z52" i="24"/>
  <c r="Y52" i="24"/>
  <c r="X52" i="24"/>
  <c r="W52" i="24"/>
  <c r="V52" i="24"/>
  <c r="AC50" i="24"/>
  <c r="AB50" i="24"/>
  <c r="AA50" i="24"/>
  <c r="Z50" i="24"/>
  <c r="Y50" i="24"/>
  <c r="X50" i="24"/>
  <c r="W50" i="24"/>
  <c r="V50" i="24"/>
  <c r="AC49" i="24"/>
  <c r="AB49" i="24"/>
  <c r="AA49" i="24"/>
  <c r="Z49" i="24"/>
  <c r="Y49" i="24"/>
  <c r="X49" i="24"/>
  <c r="W49" i="24"/>
  <c r="V49" i="24"/>
  <c r="AC48" i="24"/>
  <c r="AB48" i="24"/>
  <c r="AA48" i="24"/>
  <c r="Z48" i="24"/>
  <c r="Y48" i="24"/>
  <c r="X48" i="24"/>
  <c r="W48" i="24"/>
  <c r="V48" i="24"/>
  <c r="AC47" i="24"/>
  <c r="AB47" i="24"/>
  <c r="AA47" i="24"/>
  <c r="Z47" i="24"/>
  <c r="Y47" i="24"/>
  <c r="X47" i="24"/>
  <c r="W47" i="24"/>
  <c r="V47" i="24"/>
  <c r="AC46" i="24"/>
  <c r="AB46" i="24"/>
  <c r="AA46" i="24"/>
  <c r="Z46" i="24"/>
  <c r="Y46" i="24"/>
  <c r="X46" i="24"/>
  <c r="W46" i="24"/>
  <c r="V46" i="24"/>
  <c r="AC45" i="24"/>
  <c r="AB45" i="24"/>
  <c r="AA45" i="24"/>
  <c r="Z45" i="24"/>
  <c r="Y45" i="24"/>
  <c r="X45" i="24"/>
  <c r="W45" i="24"/>
  <c r="V45" i="24"/>
  <c r="AC43" i="24"/>
  <c r="AB43" i="24"/>
  <c r="AA43" i="24"/>
  <c r="Z43" i="24"/>
  <c r="Y43" i="24"/>
  <c r="X43" i="24"/>
  <c r="W43" i="24"/>
  <c r="V43" i="24"/>
  <c r="AC42" i="24"/>
  <c r="AB42" i="24"/>
  <c r="AA42" i="24"/>
  <c r="Z42" i="24"/>
  <c r="Y42" i="24"/>
  <c r="X42" i="24"/>
  <c r="W42" i="24"/>
  <c r="V42" i="24"/>
  <c r="AC41" i="24"/>
  <c r="AB41" i="24"/>
  <c r="AA41" i="24"/>
  <c r="Z41" i="24"/>
  <c r="Y41" i="24"/>
  <c r="X41" i="24"/>
  <c r="W41" i="24"/>
  <c r="V41" i="24"/>
  <c r="AC40" i="24"/>
  <c r="AB40" i="24"/>
  <c r="AA40" i="24"/>
  <c r="Z40" i="24"/>
  <c r="Y40" i="24"/>
  <c r="X40" i="24"/>
  <c r="W40" i="24"/>
  <c r="V40" i="24"/>
  <c r="AC39" i="24"/>
  <c r="AB39" i="24"/>
  <c r="AA39" i="24"/>
  <c r="Z39" i="24"/>
  <c r="Y39" i="24"/>
  <c r="X39" i="24"/>
  <c r="W39" i="24"/>
  <c r="V39" i="24"/>
  <c r="AL55" i="24"/>
  <c r="AK55" i="24"/>
  <c r="AJ55" i="24"/>
  <c r="AI55" i="24"/>
  <c r="AH55" i="24"/>
  <c r="AG55" i="24"/>
  <c r="AF55" i="24"/>
  <c r="AE55" i="24"/>
  <c r="AL54" i="24"/>
  <c r="AK54" i="24"/>
  <c r="AJ54" i="24"/>
  <c r="AI54" i="24"/>
  <c r="AH54" i="24"/>
  <c r="AG54" i="24"/>
  <c r="AF54" i="24"/>
  <c r="AE54" i="24"/>
  <c r="AL53" i="24"/>
  <c r="AK53" i="24"/>
  <c r="AJ53" i="24"/>
  <c r="AI53" i="24"/>
  <c r="AH53" i="24"/>
  <c r="AG53" i="24"/>
  <c r="AF53" i="24"/>
  <c r="AE53" i="24"/>
  <c r="AL52" i="24"/>
  <c r="AK52" i="24"/>
  <c r="AJ52" i="24"/>
  <c r="AI52" i="24"/>
  <c r="AH52" i="24"/>
  <c r="AG52" i="24"/>
  <c r="AF52" i="24"/>
  <c r="AE52" i="24"/>
  <c r="AL50" i="24"/>
  <c r="AL49" i="24"/>
  <c r="AL48" i="24"/>
  <c r="AL47" i="24"/>
  <c r="AL46" i="24"/>
  <c r="AL45" i="24"/>
  <c r="AL42" i="24"/>
  <c r="AL41" i="24"/>
  <c r="AL40" i="24"/>
  <c r="AL39" i="24"/>
  <c r="AK50" i="24"/>
  <c r="AK49" i="24"/>
  <c r="AK48" i="24"/>
  <c r="AK47" i="24"/>
  <c r="AK46" i="24"/>
  <c r="AK45" i="24"/>
  <c r="AK42" i="24"/>
  <c r="AK41" i="24"/>
  <c r="AK40" i="24"/>
  <c r="AK39" i="24"/>
  <c r="AJ44" i="24"/>
  <c r="AH44" i="24"/>
  <c r="AG44" i="24"/>
  <c r="AJ50" i="24"/>
  <c r="AI50" i="24"/>
  <c r="AH50" i="24"/>
  <c r="AG50" i="24"/>
  <c r="AF50" i="24"/>
  <c r="AE50" i="24"/>
  <c r="AJ49" i="24"/>
  <c r="AI49" i="24"/>
  <c r="AH49" i="24"/>
  <c r="AG49" i="24"/>
  <c r="AF49" i="24"/>
  <c r="AE49" i="24"/>
  <c r="AJ48" i="24"/>
  <c r="AI48" i="24"/>
  <c r="AH48" i="24"/>
  <c r="AG48" i="24"/>
  <c r="AF48" i="24"/>
  <c r="AE48" i="24"/>
  <c r="AJ47" i="24"/>
  <c r="AI47" i="24"/>
  <c r="AH47" i="24"/>
  <c r="AG47" i="24"/>
  <c r="AF47" i="24"/>
  <c r="AE47" i="24"/>
  <c r="AJ46" i="24"/>
  <c r="AI46" i="24"/>
  <c r="AH46" i="24"/>
  <c r="AG46" i="24"/>
  <c r="AF46" i="24"/>
  <c r="AE46" i="24"/>
  <c r="AJ45" i="24"/>
  <c r="AI45" i="24"/>
  <c r="AH45" i="24"/>
  <c r="AG45" i="24"/>
  <c r="AF45" i="24"/>
  <c r="AE45" i="24"/>
  <c r="AJ43" i="24"/>
  <c r="AI43" i="24"/>
  <c r="AH43" i="24"/>
  <c r="AG43" i="24"/>
  <c r="AJ42" i="24"/>
  <c r="AI42" i="24"/>
  <c r="AH42" i="24"/>
  <c r="AG42" i="24"/>
  <c r="AF42" i="24"/>
  <c r="AE42" i="24"/>
  <c r="AJ41" i="24"/>
  <c r="AI41" i="24"/>
  <c r="AH41" i="24"/>
  <c r="AG41" i="24"/>
  <c r="AF41" i="24"/>
  <c r="AE41" i="24"/>
  <c r="AJ40" i="24"/>
  <c r="AI40" i="24"/>
  <c r="AH40" i="24"/>
  <c r="AG40" i="24"/>
  <c r="AF40" i="24"/>
  <c r="AE40" i="24"/>
  <c r="AJ39" i="24"/>
  <c r="AI39" i="24"/>
  <c r="AH39" i="24"/>
  <c r="AG39" i="24"/>
  <c r="AF39" i="24"/>
  <c r="AE39" i="24"/>
  <c r="AF43" i="24" l="1"/>
  <c r="N60" i="24"/>
  <c r="O60" i="24"/>
  <c r="P60" i="24"/>
  <c r="R60" i="24"/>
  <c r="AF44" i="24"/>
  <c r="AE43" i="24"/>
  <c r="AI44" i="24"/>
  <c r="Q60" i="24"/>
  <c r="AL43" i="24"/>
  <c r="L2" i="3"/>
  <c r="T60" i="24" l="1"/>
  <c r="AL44" i="24"/>
  <c r="AE44" i="24"/>
  <c r="M60" i="24"/>
</calcChain>
</file>

<file path=xl/sharedStrings.xml><?xml version="1.0" encoding="utf-8"?>
<sst xmlns="http://schemas.openxmlformats.org/spreadsheetml/2006/main" count="451" uniqueCount="204">
  <si>
    <t>T</t>
  </si>
  <si>
    <t>3T</t>
  </si>
  <si>
    <t>AÑO</t>
  </si>
  <si>
    <t>CIFRAS CONSOLIDADAS EN MILLONES DE PESOS MEXICANOS</t>
  </si>
  <si>
    <t>2T22</t>
  </si>
  <si>
    <t>2T21</t>
  </si>
  <si>
    <t>Variación %</t>
  </si>
  <si>
    <t>Ene-Jun'22</t>
  </si>
  <si>
    <t>Ene-Jun'21</t>
  </si>
  <si>
    <t>Volumen Total de Bebidas (MCU)</t>
  </si>
  <si>
    <t>Ventas Netas</t>
  </si>
  <si>
    <t>EBITDA</t>
  </si>
  <si>
    <t>Utilidad Neta</t>
  </si>
  <si>
    <t>4T</t>
  </si>
  <si>
    <t>Volumen total de bebidas incluye garrafón</t>
  </si>
  <si>
    <t>Ventas Netas sin incluir Ingresos FT en USA</t>
  </si>
  <si>
    <r>
      <rPr>
        <b/>
        <i/>
        <sz val="9"/>
        <rFont val="Arial"/>
        <family val="2"/>
      </rPr>
      <t>EBITDA</t>
    </r>
    <r>
      <rPr>
        <i/>
        <sz val="9"/>
        <rFont val="Arial"/>
        <family val="2"/>
      </rPr>
      <t xml:space="preserve"> = Utilidad de operación + Depreciación + Amortización + Gastos No Recurrentes</t>
    </r>
  </si>
  <si>
    <t>Ene-Mar</t>
  </si>
  <si>
    <t>Ene-Jun</t>
  </si>
  <si>
    <t>Ene-Sep</t>
  </si>
  <si>
    <t>Ene-Dic</t>
  </si>
  <si>
    <t>'</t>
  </si>
  <si>
    <t xml:space="preserve">Información por segmentos </t>
  </si>
  <si>
    <t xml:space="preserve">TABLA 2: CIFRAS CONSOLIDADAS </t>
  </si>
  <si>
    <t>Volumen por segmento (MCU)</t>
  </si>
  <si>
    <t>Colas</t>
  </si>
  <si>
    <t>Sabores</t>
  </si>
  <si>
    <t>Total Refrescos</t>
  </si>
  <si>
    <t>Agua*</t>
  </si>
  <si>
    <t>No Carbonatados**</t>
  </si>
  <si>
    <t>Volumen sin garrafón</t>
  </si>
  <si>
    <t>Garrafón</t>
  </si>
  <si>
    <t>Volumen Total</t>
  </si>
  <si>
    <t>Estado de Resultados (MM MXP)</t>
  </si>
  <si>
    <t>Ventas Netas***</t>
  </si>
  <si>
    <t>Margen EBITDA</t>
  </si>
  <si>
    <t xml:space="preserve">* Incluye agua purificada, saborizada y mineral en presentaciones personales de hasta 5Lts. </t>
  </si>
  <si>
    <t>** Incluye tés, isotónicos, energéticos, jugos, néctares y bebidas de fruta.</t>
  </si>
  <si>
    <t>***Ventas Netas sin incluir Ingresos FT en USA</t>
  </si>
  <si>
    <t xml:space="preserve">TABLA 3: CIFRAS PARA MÉXICO </t>
  </si>
  <si>
    <t>Volumen sin Garrafón</t>
  </si>
  <si>
    <t>Mezclas (%)</t>
  </si>
  <si>
    <t>Retornable</t>
  </si>
  <si>
    <t>No Retornable</t>
  </si>
  <si>
    <t>Familiar</t>
  </si>
  <si>
    <t>Personal</t>
  </si>
  <si>
    <r>
      <t>Estado de Resultados</t>
    </r>
    <r>
      <rPr>
        <b/>
        <i/>
        <sz val="8"/>
        <color theme="1" tint="0.34998626667073579"/>
        <rFont val="Arial"/>
        <family val="2"/>
      </rPr>
      <t xml:space="preserve"> (MM MXP)</t>
    </r>
  </si>
  <si>
    <t xml:space="preserve">TABLA 4: CIFRAS PARA ESTADOS UNIDOS </t>
  </si>
  <si>
    <t xml:space="preserve">TABLA 5: CIFRAS PARA SUDAMÉRICA </t>
  </si>
  <si>
    <t>Arca Continental, S.A.B. de C.V. y Subsidiarias</t>
  </si>
  <si>
    <t xml:space="preserve">Estado Consolidado de Resultados </t>
  </si>
  <si>
    <t>(millones de pesos Mexicanos)</t>
  </si>
  <si>
    <t>Variación</t>
  </si>
  <si>
    <t>MM MXP</t>
  </si>
  <si>
    <t>%</t>
  </si>
  <si>
    <t>Ene - Sep '18</t>
  </si>
  <si>
    <t>Ene - Sep '17</t>
  </si>
  <si>
    <t>Costo de Ventas</t>
  </si>
  <si>
    <t>Utilidad Bruta</t>
  </si>
  <si>
    <t>Gastos de Venta</t>
  </si>
  <si>
    <t>Gastos de Administración</t>
  </si>
  <si>
    <t>Total de Gastos</t>
  </si>
  <si>
    <t>Gastos no recurrentes</t>
  </si>
  <si>
    <t>Utilidad de operación antes de otros ingresos</t>
  </si>
  <si>
    <r>
      <t xml:space="preserve">Otros ingresos (Gastos) </t>
    </r>
    <r>
      <rPr>
        <vertAlign val="superscript"/>
        <sz val="11"/>
        <color theme="1" tint="0.34998626667073579"/>
        <rFont val="Arial"/>
        <family val="2"/>
      </rPr>
      <t>1,2</t>
    </r>
  </si>
  <si>
    <t>Utilidad de operación</t>
  </si>
  <si>
    <t>Productos (Gastos) Financieros, Neto</t>
  </si>
  <si>
    <t>Utilidad (Pérdida) Cambiaria, Neta</t>
  </si>
  <si>
    <t>Resultado por posición monetaria</t>
  </si>
  <si>
    <t>Costo Integral de Financiamiento</t>
  </si>
  <si>
    <r>
      <t xml:space="preserve">Participación en utilidades netas de asociadas </t>
    </r>
    <r>
      <rPr>
        <vertAlign val="superscript"/>
        <sz val="11"/>
        <color theme="1" tint="0.34998626667073579"/>
        <rFont val="Arial"/>
        <family val="2"/>
      </rPr>
      <t>3</t>
    </r>
  </si>
  <si>
    <t>Utilidad antes de impuestos</t>
  </si>
  <si>
    <t>Impuesto a la Utilidad</t>
  </si>
  <si>
    <t>Participación no controladora</t>
  </si>
  <si>
    <t>Depreciación y amortización</t>
  </si>
  <si>
    <t>Flujo Operativo</t>
  </si>
  <si>
    <t>Flujo Operativo / Ventas Netas</t>
  </si>
  <si>
    <t>Flujo Operativo =  Utilidad de Operación + Depreciación y Amortización + Gastos No Recurrentes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</si>
  <si>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Incluye método de participación en asociadas operativas como Jugos del Valle, IEQSA y Bebidas Refrescantes de Nogales</t>
    </r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</si>
  <si>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Incluye efecto neto de Ingresos fuera del territorio (FT) en USA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</si>
  <si>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Incluye método de participación en asociadas no operativas como PIASA, PetStar, Beta San Miguel, entre otras</t>
    </r>
  </si>
  <si>
    <t>Balance General Consolidado</t>
  </si>
  <si>
    <t>Junio 30</t>
  </si>
  <si>
    <t>Diciembre 31</t>
  </si>
  <si>
    <t>2022</t>
  </si>
  <si>
    <t>ACTIVO</t>
  </si>
  <si>
    <t>Efectivo e inversiones temporales</t>
  </si>
  <si>
    <t>Clientes y cuentas por cobrar</t>
  </si>
  <si>
    <t>Inventarios</t>
  </si>
  <si>
    <t>Pagos anticipados y mercancía en tránsito</t>
  </si>
  <si>
    <t>Suma de Activo Circulante</t>
  </si>
  <si>
    <t>Inversiones en acciones y otras</t>
  </si>
  <si>
    <t>Inmuebles, planta y equipo</t>
  </si>
  <si>
    <t>Activos por derecho de uso</t>
  </si>
  <si>
    <t>Otros activos</t>
  </si>
  <si>
    <t>Suma de Activo Total</t>
  </si>
  <si>
    <t>PASIVO</t>
  </si>
  <si>
    <t>Créditos bancarios</t>
  </si>
  <si>
    <t>Proveedores y cuentas por pagar</t>
  </si>
  <si>
    <t>Pasivos por arrendamiento C.P.</t>
  </si>
  <si>
    <t>Impuestos y PTU por pagar</t>
  </si>
  <si>
    <t>Pasivo de Corto Plazo</t>
  </si>
  <si>
    <t xml:space="preserve">Documentos por pagar de Largo plazo </t>
  </si>
  <si>
    <t>Pasivos por arrendamiento L.P.</t>
  </si>
  <si>
    <t>ISR diferido y otros</t>
  </si>
  <si>
    <t xml:space="preserve">Total de Pasivo </t>
  </si>
  <si>
    <t>CAPITAL CONTABLE</t>
  </si>
  <si>
    <t>Capital contable minoritario</t>
  </si>
  <si>
    <t xml:space="preserve">Capital aportado </t>
  </si>
  <si>
    <t xml:space="preserve">Utilidades retenidas </t>
  </si>
  <si>
    <t>Utilidad o (pérdida) neta</t>
  </si>
  <si>
    <t>Suma de Capital Contable</t>
  </si>
  <si>
    <t xml:space="preserve">Suma de Pasivo y Capital </t>
  </si>
  <si>
    <t>Estado de Flujo de Efectivo</t>
  </si>
  <si>
    <t>al 30 de Junio</t>
  </si>
  <si>
    <t>Septiembre 30</t>
  </si>
  <si>
    <t>Utilidad Antes de Impuestos</t>
  </si>
  <si>
    <t xml:space="preserve">Depreciación y Amortización </t>
  </si>
  <si>
    <t>Fluctuación cambiaria / Resultado por posición monetaria</t>
  </si>
  <si>
    <t>Intereses Devengados (Neto)</t>
  </si>
  <si>
    <t>Utilidad en venta y deterioro de activo fijo</t>
  </si>
  <si>
    <t>Flujo generado antes de impuestos a la utilidad</t>
  </si>
  <si>
    <t xml:space="preserve">Flujo generado /utilizado en la operación </t>
  </si>
  <si>
    <t xml:space="preserve">Flujo neto de efectivo de actividades de operación </t>
  </si>
  <si>
    <t>Actividades de inversión:</t>
  </si>
  <si>
    <t>Inversión en activos Fijos (Neta)</t>
  </si>
  <si>
    <t>Actividades de financiamiento:</t>
  </si>
  <si>
    <t>Dividendos pagados</t>
  </si>
  <si>
    <t>Recompra de acciones (Neto)</t>
  </si>
  <si>
    <t>Pago pasivo Bancarios</t>
  </si>
  <si>
    <t>Intereses pagados</t>
  </si>
  <si>
    <t>Adquisición de interés no controlador</t>
  </si>
  <si>
    <t>Otros</t>
  </si>
  <si>
    <t>Flujo neto de efectivo</t>
  </si>
  <si>
    <t>Incremento neto de efectivo y  equivalentes</t>
  </si>
  <si>
    <t>Diferencia en cambios en el efectivo</t>
  </si>
  <si>
    <t>Saldo inicial efectivo y equivalentes</t>
  </si>
  <si>
    <t>Saldo final efectivo y equivalentes</t>
  </si>
  <si>
    <t>Deuda Total AC</t>
  </si>
  <si>
    <t>…</t>
  </si>
  <si>
    <t>Total</t>
  </si>
  <si>
    <t>Perfil de Vencimientos</t>
  </si>
  <si>
    <t>% del total</t>
  </si>
  <si>
    <t xml:space="preserve">Calificación Crediticia </t>
  </si>
  <si>
    <t>Local</t>
  </si>
  <si>
    <t>Global</t>
  </si>
  <si>
    <t>Perspectiva</t>
  </si>
  <si>
    <t>Fitch</t>
  </si>
  <si>
    <t>Moody's</t>
  </si>
  <si>
    <t>S&amp;P</t>
  </si>
  <si>
    <t>Tipo de cambio promedio</t>
  </si>
  <si>
    <t>YoY</t>
  </si>
  <si>
    <t>MXN</t>
  </si>
  <si>
    <t>PEN</t>
  </si>
  <si>
    <t>ARS</t>
  </si>
  <si>
    <t>Tipo de cambio fin del periodo</t>
  </si>
  <si>
    <t>1T22</t>
  </si>
  <si>
    <t>Información por segmentos 2T22</t>
  </si>
  <si>
    <t>Información por segmentos Ene-Jun'22</t>
  </si>
  <si>
    <t xml:space="preserve">Segmentos de Bebidas </t>
  </si>
  <si>
    <t xml:space="preserve">Otros Negocios* </t>
  </si>
  <si>
    <t>México</t>
  </si>
  <si>
    <t>EE. UU.</t>
  </si>
  <si>
    <t>Perú</t>
  </si>
  <si>
    <t>Argentina</t>
  </si>
  <si>
    <t>Ecuador</t>
  </si>
  <si>
    <t>Eliminaciones</t>
  </si>
  <si>
    <t>Volumen por Segmento</t>
  </si>
  <si>
    <t>Ingresos del Segmento</t>
  </si>
  <si>
    <t>Ingresos Intersegmentos</t>
  </si>
  <si>
    <t>Ingresos netos de transacciones inter-segmentos</t>
  </si>
  <si>
    <t>Flujo Operativo / Ingresos del Segmento</t>
  </si>
  <si>
    <t>Gastos No recurrentes</t>
  </si>
  <si>
    <t>Depreciacion y amortización</t>
  </si>
  <si>
    <t>Ingresos Financieros</t>
  </si>
  <si>
    <t>Gastos Financieros</t>
  </si>
  <si>
    <t>Participación en Utilidades Netas de Asociadas</t>
  </si>
  <si>
    <t>Utilidad antes de Impuestos</t>
  </si>
  <si>
    <t>Activos Netos Totales</t>
  </si>
  <si>
    <t>Inversión en Asociadas</t>
  </si>
  <si>
    <t>Pasivos Totales</t>
  </si>
  <si>
    <t>Inversiones en el periodo de activos fijos</t>
  </si>
  <si>
    <t xml:space="preserve">*Otros Incluye División de Alimentos y Botanas, Vending y otras subsidiarias no relacionadas al segmento de Bebidas </t>
  </si>
  <si>
    <t>Información por segmentos 2T21</t>
  </si>
  <si>
    <t>Información por segmentos Ene-Jun'21</t>
  </si>
  <si>
    <t>Información por segmentos 4T20</t>
  </si>
  <si>
    <t>Información por segmentos Ene-Dic'20</t>
  </si>
  <si>
    <t>Ingresos y Gastos Financieros Neto</t>
  </si>
  <si>
    <t>Estable</t>
  </si>
  <si>
    <t>Negativa</t>
  </si>
  <si>
    <t>-90 bp</t>
  </si>
  <si>
    <t>-70 bp</t>
  </si>
  <si>
    <t>-200 bp</t>
  </si>
  <si>
    <t>-170 bp</t>
  </si>
  <si>
    <t>- 60 bp</t>
  </si>
  <si>
    <t>- 30 bp</t>
  </si>
  <si>
    <t>130 bp</t>
  </si>
  <si>
    <t>90 bp</t>
  </si>
  <si>
    <t>AAA(mex)</t>
  </si>
  <si>
    <t>A</t>
  </si>
  <si>
    <t>Aaa.mx</t>
  </si>
  <si>
    <t>A2</t>
  </si>
  <si>
    <t>mxAAA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</si>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</sst>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(* #,##0.00_);_(* \(#,##0.00\);_(* &quot;-&quot;??_);_(@_)"/>
    <numFmt numFmtId="165" formatCode="_-[$€-2]* #,##0.00_-;\-[$€-2]* #,##0.00_-;_-[$€-2]* &quot;-&quot;??_-"/>
    <numFmt numFmtId="166" formatCode="0.0"/>
    <numFmt numFmtId="167" formatCode="0.0_);\(0.0\)"/>
    <numFmt numFmtId="168" formatCode="0.000"/>
    <numFmt numFmtId="169" formatCode="_(* #,###_);_(* \(#,##0.00\);_(* &quot;-&quot;??_);_(@_)"/>
    <numFmt numFmtId="170" formatCode="0.0%"/>
    <numFmt numFmtId="171" formatCode="_(* #,##0_);_(* \(#,##0\);_(* &quot;-&quot;??_);_(@_)"/>
    <numFmt numFmtId="172" formatCode="#,##0.0"/>
    <numFmt numFmtId="173" formatCode="#,##0_ ;\-#,##0\ "/>
    <numFmt numFmtId="174" formatCode="#,##0.00000"/>
    <numFmt numFmtId="175" formatCode="_(* #,##0.0_);_(* \(#,##0.0\);_(* &quot;-&quot;??_);_(@_)"/>
    <numFmt numFmtId="176" formatCode="_-* #,##0_-;\-* #,##0_-;_-* &quot;-&quot;??_-;_-@_-"/>
    <numFmt numFmtId="177" formatCode="#,##0.0_ ;\-#,##0.0\ "/>
    <numFmt numFmtId="178" formatCode="#,##0.0;\-#,##0.0"/>
    <numFmt numFmtId="179" formatCode="#,##0.0000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593B1D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723202"/>
      <name val="Arial"/>
      <family val="2"/>
    </font>
    <font>
      <b/>
      <i/>
      <sz val="11"/>
      <name val="Arial"/>
      <family val="2"/>
    </font>
    <font>
      <b/>
      <i/>
      <sz val="11"/>
      <color rgb="FF593B1D"/>
      <name val="Arial"/>
      <family val="2"/>
    </font>
    <font>
      <i/>
      <sz val="11"/>
      <name val="Arial"/>
      <family val="2"/>
    </font>
    <font>
      <b/>
      <i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color rgb="FF593B1D"/>
      <name val="Arial"/>
      <family val="2"/>
    </font>
    <font>
      <b/>
      <sz val="11"/>
      <color rgb="FF593B1D"/>
      <name val="Arial"/>
      <family val="2"/>
    </font>
    <font>
      <sz val="18"/>
      <color theme="0"/>
      <name val="Arial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4"/>
      <color rgb="FF723202"/>
      <name val="Arial"/>
      <family val="2"/>
    </font>
    <font>
      <b/>
      <sz val="12"/>
      <color rgb="FF783706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0"/>
      <name val="Arial"/>
      <family val="2"/>
    </font>
    <font>
      <b/>
      <i/>
      <sz val="11"/>
      <color theme="1" tint="0.34998626667073579"/>
      <name val="Arial"/>
      <family val="2"/>
    </font>
    <font>
      <i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i/>
      <sz val="8"/>
      <color theme="1" tint="0.34998626667073579"/>
      <name val="Arial"/>
      <family val="2"/>
    </font>
    <font>
      <vertAlign val="superscript"/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sz val="14"/>
      <color theme="1"/>
      <name val="Calibri"/>
      <family val="2"/>
      <scheme val="minor"/>
    </font>
    <font>
      <sz val="10"/>
      <color theme="1" tint="0.34998626667073579"/>
      <name val="Arial"/>
      <family val="2"/>
    </font>
    <font>
      <b/>
      <sz val="11"/>
      <name val="Arial"/>
      <family val="2"/>
    </font>
    <font>
      <sz val="18"/>
      <color theme="1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u/>
      <sz val="1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dashed">
        <color rgb="FFBDB7AD"/>
      </bottom>
      <diagonal/>
    </border>
    <border>
      <left/>
      <right/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/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thin">
        <color theme="0"/>
      </top>
      <bottom/>
      <diagonal/>
    </border>
    <border>
      <left style="dashed">
        <color rgb="FFBDB7AD"/>
      </left>
      <right/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auto="1"/>
      </right>
      <top style="dashed">
        <color rgb="FFBDB7AD"/>
      </top>
      <bottom/>
      <diagonal/>
    </border>
    <border>
      <left/>
      <right style="dotted">
        <color auto="1"/>
      </right>
      <top/>
      <bottom style="dashed">
        <color rgb="FFBDB7AD"/>
      </bottom>
      <diagonal/>
    </border>
    <border>
      <left/>
      <right style="dotted">
        <color theme="0" tint="-0.249977111117893"/>
      </right>
      <top/>
      <bottom/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otted">
        <color theme="0" tint="-0.249977111117893"/>
      </bottom>
      <diagonal/>
    </border>
    <border>
      <left style="dotted">
        <color theme="0" tint="-0.249977111117893"/>
      </left>
      <right style="dashed">
        <color rgb="FFBDB7AD"/>
      </right>
      <top style="dotted">
        <color theme="0" tint="-0.249977111117893"/>
      </top>
      <bottom style="dashed">
        <color rgb="FFBDB7AD"/>
      </bottom>
      <diagonal/>
    </border>
    <border>
      <left style="dotted">
        <color theme="0" tint="-0.249977111117893"/>
      </left>
      <right/>
      <top style="dashed">
        <color rgb="FFBDB7AD"/>
      </top>
      <bottom style="dashed">
        <color rgb="FFBDB7AD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tted">
        <color rgb="FF494642"/>
      </left>
      <right style="dotted">
        <color rgb="FF494642"/>
      </right>
      <top style="dotted">
        <color rgb="FF494642"/>
      </top>
      <bottom/>
      <diagonal/>
    </border>
    <border>
      <left style="thin">
        <color theme="0"/>
      </left>
      <right/>
      <top/>
      <bottom style="dashed">
        <color rgb="FFBDB7AD"/>
      </bottom>
      <diagonal/>
    </border>
    <border>
      <left style="dotted">
        <color theme="0" tint="-0.34998626667073579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 style="dotted">
        <color theme="0" tint="-0.34998626667073579"/>
      </left>
      <right style="dashed">
        <color rgb="FFBDB7AD"/>
      </right>
      <top style="dashed">
        <color rgb="FFBDB7AD"/>
      </top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indexed="64"/>
      </left>
      <right style="dotted">
        <color rgb="FF494642"/>
      </right>
      <top/>
      <bottom/>
      <diagonal/>
    </border>
    <border>
      <left style="dotted">
        <color theme="0" tint="-0.249977111117893"/>
      </left>
      <right/>
      <top/>
      <bottom style="dashed">
        <color rgb="FFBDB7AD"/>
      </bottom>
      <diagonal/>
    </border>
    <border>
      <left style="dotted">
        <color indexed="64"/>
      </left>
      <right style="dotted">
        <color rgb="FF494642"/>
      </right>
      <top/>
      <bottom style="dotted">
        <color rgb="FF494642"/>
      </bottom>
      <diagonal/>
    </border>
    <border>
      <left style="dotted">
        <color indexed="64"/>
      </left>
      <right style="dotted">
        <color indexed="64"/>
      </right>
      <top/>
      <bottom style="dotted">
        <color rgb="FF494642"/>
      </bottom>
      <diagonal/>
    </border>
    <border>
      <left style="dashed">
        <color rgb="FFBDB7AD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otted">
        <color indexed="64"/>
      </right>
      <top/>
      <bottom style="dashed">
        <color rgb="FFBDB7AD"/>
      </bottom>
      <diagonal/>
    </border>
    <border>
      <left/>
      <right style="dotted">
        <color theme="0"/>
      </right>
      <top/>
      <bottom/>
      <diagonal/>
    </border>
    <border>
      <left style="dotted">
        <color theme="0" tint="-0.34998626667073579"/>
      </left>
      <right style="dashed">
        <color rgb="FFBDB7AD"/>
      </right>
      <top style="dotted">
        <color theme="0" tint="-0.34998626667073579"/>
      </top>
      <bottom style="dashed">
        <color rgb="FFBDB7AD"/>
      </bottom>
      <diagonal/>
    </border>
    <border>
      <left style="dashed">
        <color rgb="FFBDB7AD"/>
      </left>
      <right style="dotted">
        <color theme="0" tint="-0.34998626667073579"/>
      </right>
      <top style="dashed">
        <color rgb="FFBDB7AD"/>
      </top>
      <bottom style="dashed">
        <color rgb="FFBDB7AD"/>
      </bottom>
      <diagonal/>
    </border>
    <border>
      <left/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otted">
        <color theme="0" tint="-0.34998626667073579"/>
      </left>
      <right/>
      <top/>
      <bottom style="dashed">
        <color rgb="FFBDB7AD"/>
      </bottom>
      <diagonal/>
    </border>
    <border>
      <left/>
      <right style="dotted">
        <color auto="1"/>
      </right>
      <top/>
      <bottom style="dashed">
        <color theme="0" tint="-0.34998626667073579"/>
      </bottom>
      <diagonal/>
    </border>
    <border>
      <left/>
      <right style="dashed">
        <color rgb="FFBDB7AD"/>
      </right>
      <top/>
      <bottom/>
      <diagonal/>
    </border>
    <border>
      <left/>
      <right style="dotted">
        <color theme="0" tint="-0.34998626667073579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/>
      </top>
      <bottom/>
      <diagonal/>
    </border>
    <border>
      <left style="dashed">
        <color rgb="FFBDB7AD"/>
      </left>
      <right style="dashed">
        <color auto="1"/>
      </right>
      <top style="dashed">
        <color rgb="FFBDB7AD"/>
      </top>
      <bottom style="dashed">
        <color rgb="FFBDB7AD"/>
      </bottom>
      <diagonal/>
    </border>
    <border>
      <left/>
      <right/>
      <top/>
      <bottom style="dotted">
        <color auto="1"/>
      </bottom>
      <diagonal/>
    </border>
  </borders>
  <cellStyleXfs count="9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>
      <alignment wrapText="1"/>
    </xf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6" fillId="3" borderId="2" applyNumberFormat="0" applyProtection="0">
      <alignment vertical="center"/>
    </xf>
    <xf numFmtId="4" fontId="7" fillId="3" borderId="2" applyNumberFormat="0" applyProtection="0">
      <alignment vertical="center"/>
    </xf>
    <xf numFmtId="4" fontId="6" fillId="3" borderId="2" applyNumberFormat="0" applyProtection="0">
      <alignment horizontal="left" vertical="center" indent="1"/>
    </xf>
    <xf numFmtId="4" fontId="6" fillId="3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5" borderId="2" applyNumberFormat="0" applyProtection="0">
      <alignment horizontal="right" vertical="center"/>
    </xf>
    <xf numFmtId="4" fontId="6" fillId="6" borderId="2" applyNumberFormat="0" applyProtection="0">
      <alignment horizontal="right" vertical="center"/>
    </xf>
    <xf numFmtId="4" fontId="6" fillId="7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9" borderId="2" applyNumberFormat="0" applyProtection="0">
      <alignment horizontal="right" vertical="center"/>
    </xf>
    <xf numFmtId="4" fontId="6" fillId="10" borderId="2" applyNumberFormat="0" applyProtection="0">
      <alignment horizontal="right" vertical="center"/>
    </xf>
    <xf numFmtId="4" fontId="6" fillId="11" borderId="2" applyNumberFormat="0" applyProtection="0">
      <alignment horizontal="right" vertical="center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6" fillId="15" borderId="3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15" borderId="2" applyNumberFormat="0" applyProtection="0">
      <alignment horizontal="left" vertical="center" indent="1"/>
    </xf>
    <xf numFmtId="4" fontId="6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20" borderId="2" applyNumberFormat="0" applyProtection="0">
      <alignment vertical="center"/>
    </xf>
    <xf numFmtId="4" fontId="7" fillId="20" borderId="2" applyNumberFormat="0" applyProtection="0">
      <alignment vertical="center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10" fillId="0" borderId="0"/>
    <xf numFmtId="4" fontId="11" fillId="15" borderId="2" applyNumberFormat="0" applyProtection="0">
      <alignment horizontal="right" vertical="center"/>
    </xf>
    <xf numFmtId="165" fontId="1" fillId="0" borderId="0"/>
    <xf numFmtId="165" fontId="3" fillId="0" borderId="0"/>
    <xf numFmtId="165" fontId="3" fillId="4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0" fontId="19" fillId="22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" fillId="0" borderId="0"/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0" fillId="0" borderId="0"/>
    <xf numFmtId="165" fontId="17" fillId="21" borderId="4" applyNumberFormat="0" applyAlignment="0" applyProtection="0"/>
    <xf numFmtId="165" fontId="18" fillId="0" borderId="5" applyNumberFormat="0" applyFill="0" applyAlignment="0" applyProtection="0"/>
    <xf numFmtId="165" fontId="3" fillId="0" borderId="0"/>
    <xf numFmtId="165" fontId="3" fillId="0" borderId="0">
      <alignment wrapText="1"/>
    </xf>
    <xf numFmtId="165" fontId="1" fillId="2" borderId="1" applyNumberFormat="0" applyFont="0" applyAlignment="0" applyProtection="0"/>
    <xf numFmtId="165" fontId="3" fillId="0" borderId="0"/>
    <xf numFmtId="165" fontId="1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442">
    <xf numFmtId="0" fontId="0" fillId="0" borderId="0" xfId="0"/>
    <xf numFmtId="0" fontId="0" fillId="0" borderId="0" xfId="0" applyAlignment="1">
      <alignment vertical="center"/>
    </xf>
    <xf numFmtId="0" fontId="13" fillId="0" borderId="0" xfId="0" applyFont="1"/>
    <xf numFmtId="0" fontId="0" fillId="0" borderId="0" xfId="0" applyAlignment="1">
      <alignment vertical="top"/>
    </xf>
    <xf numFmtId="169" fontId="0" fillId="0" borderId="0" xfId="0" applyNumberFormat="1" applyAlignment="1">
      <alignment vertical="top"/>
    </xf>
    <xf numFmtId="0" fontId="1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0" fillId="0" borderId="0" xfId="0" applyAlignment="1">
      <alignment horizontal="center"/>
    </xf>
    <xf numFmtId="165" fontId="0" fillId="0" borderId="0" xfId="87" applyFont="1"/>
    <xf numFmtId="0" fontId="14" fillId="0" borderId="0" xfId="0" applyFont="1" applyAlignment="1">
      <alignment vertical="top"/>
    </xf>
    <xf numFmtId="165" fontId="1" fillId="0" borderId="0" xfId="60"/>
    <xf numFmtId="165" fontId="2" fillId="0" borderId="0" xfId="60" applyFont="1" applyAlignment="1">
      <alignment vertical="center"/>
    </xf>
    <xf numFmtId="165" fontId="12" fillId="0" borderId="0" xfId="60" applyFont="1" applyAlignment="1">
      <alignment horizontal="center"/>
    </xf>
    <xf numFmtId="9" fontId="0" fillId="0" borderId="0" xfId="2" applyFont="1" applyBorder="1" applyAlignment="1"/>
    <xf numFmtId="165" fontId="1" fillId="0" borderId="0" xfId="60" applyAlignment="1">
      <alignment vertical="top"/>
    </xf>
    <xf numFmtId="3" fontId="0" fillId="0" borderId="0" xfId="0" applyNumberFormat="1"/>
    <xf numFmtId="37" fontId="0" fillId="0" borderId="0" xfId="0" applyNumberFormat="1"/>
    <xf numFmtId="166" fontId="0" fillId="0" borderId="0" xfId="0" applyNumberFormat="1"/>
    <xf numFmtId="172" fontId="0" fillId="0" borderId="0" xfId="0" applyNumberFormat="1"/>
    <xf numFmtId="4" fontId="0" fillId="0" borderId="0" xfId="0" applyNumberFormat="1"/>
    <xf numFmtId="174" fontId="0" fillId="0" borderId="0" xfId="0" applyNumberFormat="1"/>
    <xf numFmtId="164" fontId="0" fillId="0" borderId="0" xfId="1" applyFont="1"/>
    <xf numFmtId="175" fontId="0" fillId="0" borderId="0" xfId="1" applyNumberFormat="1" applyFont="1"/>
    <xf numFmtId="170" fontId="0" fillId="0" borderId="0" xfId="2" applyNumberFormat="1" applyFont="1" applyAlignment="1">
      <alignment horizontal="center"/>
    </xf>
    <xf numFmtId="170" fontId="0" fillId="0" borderId="0" xfId="0" applyNumberFormat="1"/>
    <xf numFmtId="43" fontId="0" fillId="0" borderId="0" xfId="0" applyNumberFormat="1"/>
    <xf numFmtId="3" fontId="0" fillId="0" borderId="0" xfId="0" applyNumberFormat="1" applyAlignment="1">
      <alignment horizontal="center"/>
    </xf>
    <xf numFmtId="170" fontId="0" fillId="0" borderId="0" xfId="2" applyNumberFormat="1" applyFont="1"/>
    <xf numFmtId="170" fontId="0" fillId="0" borderId="0" xfId="0" applyNumberFormat="1" applyAlignment="1">
      <alignment horizontal="center"/>
    </xf>
    <xf numFmtId="170" fontId="0" fillId="0" borderId="0" xfId="2" applyNumberFormat="1" applyFont="1" applyAlignment="1">
      <alignment vertical="top"/>
    </xf>
    <xf numFmtId="10" fontId="0" fillId="0" borderId="0" xfId="0" applyNumberFormat="1"/>
    <xf numFmtId="10" fontId="0" fillId="0" borderId="0" xfId="2" applyNumberFormat="1" applyFont="1"/>
    <xf numFmtId="171" fontId="0" fillId="0" borderId="0" xfId="1" applyNumberFormat="1" applyFont="1"/>
    <xf numFmtId="0" fontId="15" fillId="0" borderId="0" xfId="0" applyFont="1"/>
    <xf numFmtId="166" fontId="16" fillId="0" borderId="0" xfId="87" applyNumberFormat="1" applyFont="1" applyAlignment="1">
      <alignment horizontal="center"/>
    </xf>
    <xf numFmtId="170" fontId="1" fillId="0" borderId="0" xfId="2" applyNumberFormat="1"/>
    <xf numFmtId="165" fontId="0" fillId="0" borderId="0" xfId="60" applyFont="1"/>
    <xf numFmtId="171" fontId="1" fillId="0" borderId="0" xfId="1" applyNumberFormat="1"/>
    <xf numFmtId="171" fontId="1" fillId="0" borderId="0" xfId="60" applyNumberFormat="1"/>
    <xf numFmtId="171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70" fontId="16" fillId="0" borderId="0" xfId="2" applyNumberFormat="1" applyFont="1" applyAlignment="1">
      <alignment horizontal="center"/>
    </xf>
    <xf numFmtId="165" fontId="12" fillId="0" borderId="0" xfId="60" applyFont="1" applyAlignment="1">
      <alignment horizontal="center" vertical="center"/>
    </xf>
    <xf numFmtId="165" fontId="22" fillId="0" borderId="0" xfId="60" applyFont="1"/>
    <xf numFmtId="165" fontId="27" fillId="0" borderId="0" xfId="60" applyFont="1"/>
    <xf numFmtId="165" fontId="28" fillId="0" borderId="0" xfId="60" applyFont="1" applyAlignment="1">
      <alignment horizontal="center" vertical="center"/>
    </xf>
    <xf numFmtId="165" fontId="28" fillId="0" borderId="0" xfId="60" applyFont="1" applyAlignment="1">
      <alignment vertical="center"/>
    </xf>
    <xf numFmtId="165" fontId="34" fillId="0" borderId="0" xfId="60" applyFont="1"/>
    <xf numFmtId="165" fontId="35" fillId="0" borderId="0" xfId="60" applyFont="1" applyAlignment="1">
      <alignment vertical="top"/>
    </xf>
    <xf numFmtId="165" fontId="31" fillId="0" borderId="0" xfId="60" applyFont="1"/>
    <xf numFmtId="165" fontId="36" fillId="0" borderId="0" xfId="60" applyFont="1"/>
    <xf numFmtId="165" fontId="28" fillId="0" borderId="0" xfId="60" applyFont="1"/>
    <xf numFmtId="0" fontId="27" fillId="0" borderId="0" xfId="0" applyFont="1" applyAlignment="1">
      <alignment vertical="center"/>
    </xf>
    <xf numFmtId="0" fontId="27" fillId="0" borderId="0" xfId="0" applyFont="1"/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0" xfId="0" applyFont="1"/>
    <xf numFmtId="172" fontId="27" fillId="0" borderId="19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horizontal="center"/>
    </xf>
    <xf numFmtId="172" fontId="27" fillId="0" borderId="20" xfId="0" applyNumberFormat="1" applyFont="1" applyBorder="1" applyAlignment="1">
      <alignment horizontal="center" vertical="center"/>
    </xf>
    <xf numFmtId="172" fontId="28" fillId="0" borderId="20" xfId="0" applyNumberFormat="1" applyFont="1" applyBorder="1" applyAlignment="1">
      <alignment horizontal="center" vertical="center"/>
    </xf>
    <xf numFmtId="0" fontId="42" fillId="0" borderId="0" xfId="0" applyFont="1" applyAlignment="1">
      <alignment horizontal="left"/>
    </xf>
    <xf numFmtId="0" fontId="43" fillId="0" borderId="0" xfId="0" applyFont="1" applyAlignment="1">
      <alignment vertical="center"/>
    </xf>
    <xf numFmtId="168" fontId="27" fillId="0" borderId="0" xfId="0" applyNumberFormat="1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4" fillId="0" borderId="0" xfId="0" applyFont="1" applyAlignment="1">
      <alignment horizontal="left" vertical="center"/>
    </xf>
    <xf numFmtId="169" fontId="27" fillId="0" borderId="0" xfId="0" applyNumberFormat="1" applyFont="1"/>
    <xf numFmtId="0" fontId="45" fillId="0" borderId="0" xfId="0" applyFont="1"/>
    <xf numFmtId="0" fontId="27" fillId="0" borderId="0" xfId="0" applyFont="1" applyAlignment="1">
      <alignment vertical="top"/>
    </xf>
    <xf numFmtId="0" fontId="37" fillId="0" borderId="0" xfId="0" applyFont="1" applyAlignment="1">
      <alignment vertical="top"/>
    </xf>
    <xf numFmtId="0" fontId="42" fillId="0" borderId="0" xfId="0" applyFont="1" applyAlignment="1">
      <alignment horizontal="left" vertical="top"/>
    </xf>
    <xf numFmtId="169" fontId="27" fillId="0" borderId="0" xfId="0" applyNumberFormat="1" applyFont="1" applyAlignment="1">
      <alignment vertical="top"/>
    </xf>
    <xf numFmtId="0" fontId="45" fillId="0" borderId="0" xfId="0" applyFont="1" applyAlignment="1">
      <alignment vertical="top"/>
    </xf>
    <xf numFmtId="172" fontId="27" fillId="0" borderId="0" xfId="0" applyNumberFormat="1" applyFont="1" applyAlignment="1">
      <alignment vertical="top"/>
    </xf>
    <xf numFmtId="0" fontId="46" fillId="0" borderId="0" xfId="0" applyFont="1" applyAlignment="1">
      <alignment vertical="top"/>
    </xf>
    <xf numFmtId="0" fontId="27" fillId="0" borderId="0" xfId="0" applyFont="1" applyAlignment="1">
      <alignment horizontal="center"/>
    </xf>
    <xf numFmtId="37" fontId="27" fillId="0" borderId="0" xfId="0" applyNumberFormat="1" applyFont="1" applyAlignment="1">
      <alignment horizontal="center"/>
    </xf>
    <xf numFmtId="0" fontId="51" fillId="0" borderId="0" xfId="0" applyFont="1" applyAlignment="1">
      <alignment horizontal="center" vertical="top"/>
    </xf>
    <xf numFmtId="0" fontId="52" fillId="0" borderId="0" xfId="0" applyFont="1" applyAlignment="1">
      <alignment horizontal="center" vertical="top"/>
    </xf>
    <xf numFmtId="0" fontId="53" fillId="0" borderId="0" xfId="0" applyFont="1"/>
    <xf numFmtId="37" fontId="27" fillId="0" borderId="0" xfId="0" applyNumberFormat="1" applyFont="1"/>
    <xf numFmtId="165" fontId="27" fillId="0" borderId="0" xfId="87" applyFont="1"/>
    <xf numFmtId="165" fontId="41" fillId="0" borderId="0" xfId="87" applyFont="1" applyAlignment="1">
      <alignment horizontal="left" vertical="top"/>
    </xf>
    <xf numFmtId="175" fontId="27" fillId="0" borderId="0" xfId="1" applyNumberFormat="1" applyFont="1"/>
    <xf numFmtId="0" fontId="21" fillId="0" borderId="0" xfId="6" applyFont="1"/>
    <xf numFmtId="2" fontId="27" fillId="0" borderId="0" xfId="0" applyNumberFormat="1" applyFont="1" applyAlignment="1">
      <alignment horizontal="center"/>
    </xf>
    <xf numFmtId="165" fontId="32" fillId="0" borderId="0" xfId="60" applyFont="1"/>
    <xf numFmtId="165" fontId="27" fillId="0" borderId="0" xfId="60" applyFont="1" applyAlignment="1">
      <alignment horizontal="center"/>
    </xf>
    <xf numFmtId="0" fontId="32" fillId="0" borderId="0" xfId="0" applyFont="1"/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170" fontId="27" fillId="0" borderId="0" xfId="2" applyNumberFormat="1" applyFont="1" applyAlignment="1">
      <alignment horizontal="center"/>
    </xf>
    <xf numFmtId="10" fontId="27" fillId="0" borderId="0" xfId="2" applyNumberFormat="1" applyFont="1"/>
    <xf numFmtId="3" fontId="27" fillId="0" borderId="0" xfId="0" applyNumberFormat="1" applyFont="1"/>
    <xf numFmtId="0" fontId="48" fillId="0" borderId="0" xfId="0" applyFont="1"/>
    <xf numFmtId="170" fontId="27" fillId="0" borderId="0" xfId="2" applyNumberFormat="1" applyFont="1"/>
    <xf numFmtId="4" fontId="27" fillId="0" borderId="0" xfId="0" applyNumberFormat="1" applyFont="1"/>
    <xf numFmtId="170" fontId="27" fillId="0" borderId="0" xfId="2" applyNumberFormat="1" applyFont="1" applyAlignment="1">
      <alignment vertical="top"/>
    </xf>
    <xf numFmtId="0" fontId="47" fillId="0" borderId="0" xfId="0" applyFont="1" applyAlignment="1">
      <alignment horizontal="center"/>
    </xf>
    <xf numFmtId="2" fontId="27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/>
    </xf>
    <xf numFmtId="3" fontId="39" fillId="0" borderId="0" xfId="60" applyNumberFormat="1" applyFont="1" applyAlignment="1">
      <alignment horizontal="center" vertical="center"/>
    </xf>
    <xf numFmtId="170" fontId="58" fillId="0" borderId="0" xfId="90" applyNumberFormat="1" applyFont="1" applyFill="1" applyBorder="1" applyAlignment="1">
      <alignment horizontal="center" vertical="center"/>
    </xf>
    <xf numFmtId="0" fontId="21" fillId="0" borderId="0" xfId="89" applyFont="1" applyAlignment="1">
      <alignment horizontal="center" vertical="center"/>
    </xf>
    <xf numFmtId="171" fontId="20" fillId="0" borderId="0" xfId="88" applyNumberFormat="1" applyFont="1" applyFill="1" applyBorder="1" applyAlignment="1">
      <alignment horizontal="center" vertical="center"/>
    </xf>
    <xf numFmtId="171" fontId="21" fillId="0" borderId="0" xfId="89" applyNumberFormat="1" applyFont="1" applyAlignment="1">
      <alignment horizontal="center" vertical="center"/>
    </xf>
    <xf numFmtId="0" fontId="56" fillId="0" borderId="0" xfId="0" applyFont="1" applyAlignment="1">
      <alignment vertical="top" wrapText="1"/>
    </xf>
    <xf numFmtId="171" fontId="20" fillId="0" borderId="0" xfId="4" applyNumberFormat="1" applyFont="1" applyBorder="1" applyAlignment="1">
      <alignment horizontal="center" vertical="center"/>
    </xf>
    <xf numFmtId="0" fontId="56" fillId="0" borderId="0" xfId="0" applyFont="1" applyAlignment="1">
      <alignment vertical="center" wrapText="1"/>
    </xf>
    <xf numFmtId="170" fontId="58" fillId="0" borderId="0" xfId="90" applyNumberFormat="1" applyFont="1" applyBorder="1" applyAlignment="1">
      <alignment horizontal="center" vertical="center"/>
    </xf>
    <xf numFmtId="171" fontId="20" fillId="0" borderId="0" xfId="88" applyNumberFormat="1" applyFont="1" applyBorder="1" applyAlignment="1">
      <alignment horizontal="center" vertical="center"/>
    </xf>
    <xf numFmtId="165" fontId="40" fillId="0" borderId="0" xfId="87" applyFont="1" applyAlignment="1">
      <alignment vertical="center"/>
    </xf>
    <xf numFmtId="37" fontId="27" fillId="0" borderId="0" xfId="87" applyNumberFormat="1" applyFont="1" applyAlignment="1">
      <alignment horizontal="center" vertical="center"/>
    </xf>
    <xf numFmtId="37" fontId="27" fillId="0" borderId="0" xfId="1" applyNumberFormat="1" applyFont="1" applyBorder="1" applyAlignment="1">
      <alignment horizontal="center" vertical="center"/>
    </xf>
    <xf numFmtId="37" fontId="27" fillId="0" borderId="0" xfId="1" applyNumberFormat="1" applyFont="1" applyFill="1" applyBorder="1" applyAlignment="1">
      <alignment horizontal="center" vertical="center"/>
    </xf>
    <xf numFmtId="165" fontId="27" fillId="0" borderId="0" xfId="87" applyFont="1" applyAlignment="1">
      <alignment horizontal="center"/>
    </xf>
    <xf numFmtId="0" fontId="64" fillId="0" borderId="0" xfId="0" applyFont="1"/>
    <xf numFmtId="0" fontId="63" fillId="0" borderId="0" xfId="0" applyFont="1" applyAlignment="1">
      <alignment horizontal="left" vertical="center"/>
    </xf>
    <xf numFmtId="165" fontId="27" fillId="0" borderId="0" xfId="87" applyFont="1" applyAlignment="1">
      <alignment vertical="center"/>
    </xf>
    <xf numFmtId="165" fontId="27" fillId="0" borderId="15" xfId="87" applyFont="1" applyBorder="1" applyAlignment="1">
      <alignment vertical="center"/>
    </xf>
    <xf numFmtId="0" fontId="43" fillId="0" borderId="17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172" fontId="43" fillId="0" borderId="18" xfId="0" applyNumberFormat="1" applyFont="1" applyBorder="1" applyAlignment="1">
      <alignment horizontal="center" vertical="center"/>
    </xf>
    <xf numFmtId="0" fontId="43" fillId="0" borderId="17" xfId="0" applyFont="1" applyBorder="1" applyAlignment="1">
      <alignment vertical="center"/>
    </xf>
    <xf numFmtId="172" fontId="28" fillId="0" borderId="19" xfId="0" applyNumberFormat="1" applyFont="1" applyBorder="1" applyAlignment="1">
      <alignment horizontal="center" vertical="center"/>
    </xf>
    <xf numFmtId="37" fontId="27" fillId="0" borderId="20" xfId="0" applyNumberFormat="1" applyFont="1" applyBorder="1" applyAlignment="1">
      <alignment horizontal="center" vertical="center"/>
    </xf>
    <xf numFmtId="172" fontId="27" fillId="0" borderId="20" xfId="0" applyNumberFormat="1" applyFont="1" applyBorder="1" applyAlignment="1">
      <alignment horizontal="center"/>
    </xf>
    <xf numFmtId="172" fontId="28" fillId="0" borderId="20" xfId="0" applyNumberFormat="1" applyFont="1" applyBorder="1" applyAlignment="1">
      <alignment horizontal="center"/>
    </xf>
    <xf numFmtId="3" fontId="39" fillId="0" borderId="20" xfId="60" applyNumberFormat="1" applyFont="1" applyBorder="1" applyAlignment="1">
      <alignment horizontal="center" vertical="center"/>
    </xf>
    <xf numFmtId="3" fontId="39" fillId="0" borderId="22" xfId="60" applyNumberFormat="1" applyFont="1" applyBorder="1" applyAlignment="1">
      <alignment horizontal="center" vertical="center"/>
    </xf>
    <xf numFmtId="3" fontId="59" fillId="0" borderId="20" xfId="60" applyNumberFormat="1" applyFont="1" applyBorder="1" applyAlignment="1">
      <alignment horizontal="center" vertical="center"/>
    </xf>
    <xf numFmtId="3" fontId="59" fillId="0" borderId="22" xfId="60" applyNumberFormat="1" applyFont="1" applyBorder="1" applyAlignment="1">
      <alignment horizontal="center" vertical="center"/>
    </xf>
    <xf numFmtId="170" fontId="58" fillId="0" borderId="20" xfId="90" applyNumberFormat="1" applyFont="1" applyFill="1" applyBorder="1" applyAlignment="1">
      <alignment horizontal="center" vertical="center"/>
    </xf>
    <xf numFmtId="170" fontId="58" fillId="0" borderId="22" xfId="90" applyNumberFormat="1" applyFont="1" applyFill="1" applyBorder="1" applyAlignment="1">
      <alignment horizontal="center" vertical="center"/>
    </xf>
    <xf numFmtId="170" fontId="58" fillId="0" borderId="20" xfId="2" applyNumberFormat="1" applyFont="1" applyFill="1" applyBorder="1" applyAlignment="1">
      <alignment horizontal="center" vertical="center"/>
    </xf>
    <xf numFmtId="170" fontId="58" fillId="0" borderId="22" xfId="2" applyNumberFormat="1" applyFont="1" applyFill="1" applyBorder="1" applyAlignment="1">
      <alignment horizontal="center" vertical="center"/>
    </xf>
    <xf numFmtId="37" fontId="34" fillId="0" borderId="20" xfId="1" applyNumberFormat="1" applyFont="1" applyFill="1" applyBorder="1" applyAlignment="1">
      <alignment horizontal="center" vertical="center"/>
    </xf>
    <xf numFmtId="37" fontId="27" fillId="0" borderId="18" xfId="1" applyNumberFormat="1" applyFont="1" applyBorder="1" applyAlignment="1">
      <alignment horizontal="center" vertical="center"/>
    </xf>
    <xf numFmtId="37" fontId="28" fillId="0" borderId="19" xfId="0" applyNumberFormat="1" applyFont="1" applyBorder="1" applyAlignment="1">
      <alignment horizontal="center" vertical="center"/>
    </xf>
    <xf numFmtId="37" fontId="27" fillId="0" borderId="23" xfId="0" applyNumberFormat="1" applyFont="1" applyBorder="1" applyAlignment="1">
      <alignment horizontal="center" vertical="center"/>
    </xf>
    <xf numFmtId="0" fontId="43" fillId="25" borderId="13" xfId="0" applyFont="1" applyFill="1" applyBorder="1" applyAlignment="1">
      <alignment horizontal="center" vertical="center"/>
    </xf>
    <xf numFmtId="166" fontId="27" fillId="25" borderId="13" xfId="0" applyNumberFormat="1" applyFont="1" applyFill="1" applyBorder="1" applyAlignment="1">
      <alignment horizontal="center" vertical="center"/>
    </xf>
    <xf numFmtId="166" fontId="27" fillId="25" borderId="14" xfId="0" applyNumberFormat="1" applyFont="1" applyFill="1" applyBorder="1" applyAlignment="1">
      <alignment horizontal="center" vertical="center"/>
    </xf>
    <xf numFmtId="0" fontId="43" fillId="25" borderId="13" xfId="0" applyFont="1" applyFill="1" applyBorder="1" applyAlignment="1">
      <alignment vertical="center"/>
    </xf>
    <xf numFmtId="2" fontId="27" fillId="25" borderId="13" xfId="0" applyNumberFormat="1" applyFont="1" applyFill="1" applyBorder="1" applyAlignment="1">
      <alignment horizontal="center" vertical="center"/>
    </xf>
    <xf numFmtId="166" fontId="27" fillId="25" borderId="13" xfId="0" applyNumberFormat="1" applyFont="1" applyFill="1" applyBorder="1" applyAlignment="1">
      <alignment horizontal="center"/>
    </xf>
    <xf numFmtId="0" fontId="43" fillId="25" borderId="13" xfId="0" applyFont="1" applyFill="1" applyBorder="1"/>
    <xf numFmtId="166" fontId="27" fillId="25" borderId="14" xfId="0" applyNumberFormat="1" applyFont="1" applyFill="1" applyBorder="1" applyAlignment="1">
      <alignment horizontal="center"/>
    </xf>
    <xf numFmtId="166" fontId="27" fillId="25" borderId="13" xfId="1" applyNumberFormat="1" applyFont="1" applyFill="1" applyBorder="1" applyAlignment="1">
      <alignment horizontal="center"/>
    </xf>
    <xf numFmtId="171" fontId="57" fillId="25" borderId="6" xfId="4" applyNumberFormat="1" applyFont="1" applyFill="1" applyBorder="1" applyAlignment="1">
      <alignment horizontal="center" vertical="center"/>
    </xf>
    <xf numFmtId="171" fontId="57" fillId="25" borderId="9" xfId="4" applyNumberFormat="1" applyFont="1" applyFill="1" applyBorder="1" applyAlignment="1">
      <alignment horizontal="center" vertical="center"/>
    </xf>
    <xf numFmtId="3" fontId="21" fillId="25" borderId="6" xfId="1" applyNumberFormat="1" applyFont="1" applyFill="1" applyBorder="1" applyAlignment="1">
      <alignment horizontal="center" vertical="center"/>
    </xf>
    <xf numFmtId="3" fontId="21" fillId="25" borderId="10" xfId="1" applyNumberFormat="1" applyFont="1" applyFill="1" applyBorder="1" applyAlignment="1">
      <alignment horizontal="center" vertical="center"/>
    </xf>
    <xf numFmtId="167" fontId="58" fillId="25" borderId="11" xfId="1" applyNumberFormat="1" applyFont="1" applyFill="1" applyBorder="1" applyAlignment="1">
      <alignment horizontal="center" vertical="center"/>
    </xf>
    <xf numFmtId="166" fontId="58" fillId="25" borderId="9" xfId="1" applyNumberFormat="1" applyFont="1" applyFill="1" applyBorder="1" applyAlignment="1">
      <alignment horizontal="center" vertical="center"/>
    </xf>
    <xf numFmtId="165" fontId="28" fillId="25" borderId="6" xfId="87" applyFont="1" applyFill="1" applyBorder="1" applyAlignment="1">
      <alignment horizontal="center" vertical="center"/>
    </xf>
    <xf numFmtId="165" fontId="28" fillId="25" borderId="9" xfId="87" applyFont="1" applyFill="1" applyBorder="1" applyAlignment="1">
      <alignment horizontal="center" vertical="center"/>
    </xf>
    <xf numFmtId="37" fontId="27" fillId="25" borderId="6" xfId="87" applyNumberFormat="1" applyFont="1" applyFill="1" applyBorder="1" applyAlignment="1">
      <alignment horizontal="center" vertical="center"/>
    </xf>
    <xf numFmtId="166" fontId="29" fillId="25" borderId="9" xfId="87" applyNumberFormat="1" applyFont="1" applyFill="1" applyBorder="1" applyAlignment="1">
      <alignment horizontal="center" vertical="center"/>
    </xf>
    <xf numFmtId="166" fontId="29" fillId="25" borderId="0" xfId="87" applyNumberFormat="1" applyFont="1" applyFill="1" applyAlignment="1">
      <alignment horizontal="center" vertical="center"/>
    </xf>
    <xf numFmtId="37" fontId="27" fillId="25" borderId="10" xfId="87" applyNumberFormat="1" applyFont="1" applyFill="1" applyBorder="1" applyAlignment="1">
      <alignment horizontal="center" vertical="center"/>
    </xf>
    <xf numFmtId="166" fontId="29" fillId="25" borderId="11" xfId="87" applyNumberFormat="1" applyFont="1" applyFill="1" applyBorder="1" applyAlignment="1">
      <alignment horizontal="center" vertical="center"/>
    </xf>
    <xf numFmtId="2" fontId="27" fillId="25" borderId="13" xfId="0" applyNumberFormat="1" applyFont="1" applyFill="1" applyBorder="1" applyAlignment="1">
      <alignment horizontal="center"/>
    </xf>
    <xf numFmtId="0" fontId="27" fillId="25" borderId="16" xfId="0" applyFont="1" applyFill="1" applyBorder="1"/>
    <xf numFmtId="0" fontId="62" fillId="25" borderId="16" xfId="0" applyFont="1" applyFill="1" applyBorder="1" applyAlignment="1">
      <alignment horizontal="left" vertical="center"/>
    </xf>
    <xf numFmtId="0" fontId="45" fillId="25" borderId="16" xfId="0" applyFont="1" applyFill="1" applyBorder="1" applyAlignment="1">
      <alignment horizontal="left" vertical="center"/>
    </xf>
    <xf numFmtId="0" fontId="27" fillId="25" borderId="21" xfId="0" applyFont="1" applyFill="1" applyBorder="1"/>
    <xf numFmtId="0" fontId="63" fillId="25" borderId="16" xfId="0" applyFont="1" applyFill="1" applyBorder="1"/>
    <xf numFmtId="0" fontId="27" fillId="25" borderId="16" xfId="0" applyFont="1" applyFill="1" applyBorder="1" applyAlignment="1">
      <alignment vertical="center"/>
    </xf>
    <xf numFmtId="0" fontId="62" fillId="25" borderId="16" xfId="0" applyFont="1" applyFill="1" applyBorder="1" applyAlignment="1">
      <alignment vertical="center"/>
    </xf>
    <xf numFmtId="0" fontId="45" fillId="25" borderId="16" xfId="0" applyFont="1" applyFill="1" applyBorder="1" applyAlignment="1">
      <alignment vertical="center"/>
    </xf>
    <xf numFmtId="0" fontId="27" fillId="25" borderId="0" xfId="0" applyFont="1" applyFill="1" applyAlignment="1">
      <alignment vertical="center"/>
    </xf>
    <xf numFmtId="0" fontId="62" fillId="25" borderId="0" xfId="0" applyFont="1" applyFill="1" applyAlignment="1">
      <alignment vertical="center"/>
    </xf>
    <xf numFmtId="0" fontId="63" fillId="25" borderId="16" xfId="0" applyFont="1" applyFill="1" applyBorder="1" applyAlignment="1">
      <alignment vertical="center"/>
    </xf>
    <xf numFmtId="0" fontId="64" fillId="25" borderId="16" xfId="0" applyFont="1" applyFill="1" applyBorder="1"/>
    <xf numFmtId="0" fontId="64" fillId="25" borderId="0" xfId="0" applyFont="1" applyFill="1"/>
    <xf numFmtId="0" fontId="64" fillId="25" borderId="0" xfId="0" applyFont="1" applyFill="1" applyAlignment="1">
      <alignment vertical="center"/>
    </xf>
    <xf numFmtId="0" fontId="64" fillId="25" borderId="16" xfId="89" applyFont="1" applyFill="1" applyBorder="1" applyAlignment="1">
      <alignment vertical="center"/>
    </xf>
    <xf numFmtId="0" fontId="28" fillId="25" borderId="16" xfId="89" applyFont="1" applyFill="1" applyBorder="1" applyAlignment="1">
      <alignment vertical="center"/>
    </xf>
    <xf numFmtId="0" fontId="67" fillId="25" borderId="16" xfId="89" applyFont="1" applyFill="1" applyBorder="1" applyAlignment="1">
      <alignment vertical="center"/>
    </xf>
    <xf numFmtId="165" fontId="64" fillId="25" borderId="16" xfId="60" applyFont="1" applyFill="1" applyBorder="1" applyAlignment="1">
      <alignment vertical="center"/>
    </xf>
    <xf numFmtId="10" fontId="64" fillId="25" borderId="16" xfId="2" applyNumberFormat="1" applyFont="1" applyFill="1" applyBorder="1" applyAlignment="1">
      <alignment vertical="center"/>
    </xf>
    <xf numFmtId="0" fontId="68" fillId="25" borderId="0" xfId="89" applyFont="1" applyFill="1" applyAlignment="1">
      <alignment vertical="center"/>
    </xf>
    <xf numFmtId="165" fontId="64" fillId="25" borderId="0" xfId="60" applyFont="1" applyFill="1" applyAlignment="1">
      <alignment vertical="center"/>
    </xf>
    <xf numFmtId="0" fontId="64" fillId="25" borderId="0" xfId="89" applyFont="1" applyFill="1" applyAlignment="1">
      <alignment vertical="center"/>
    </xf>
    <xf numFmtId="0" fontId="69" fillId="25" borderId="0" xfId="89" applyFont="1" applyFill="1" applyAlignment="1">
      <alignment vertical="center"/>
    </xf>
    <xf numFmtId="165" fontId="27" fillId="25" borderId="16" xfId="87" applyFont="1" applyFill="1" applyBorder="1" applyAlignment="1">
      <alignment vertical="center"/>
    </xf>
    <xf numFmtId="165" fontId="64" fillId="25" borderId="16" xfId="87" applyFont="1" applyFill="1" applyBorder="1" applyAlignment="1">
      <alignment vertical="center"/>
    </xf>
    <xf numFmtId="165" fontId="28" fillId="25" borderId="16" xfId="87" applyFont="1" applyFill="1" applyBorder="1" applyAlignment="1">
      <alignment vertical="center"/>
    </xf>
    <xf numFmtId="165" fontId="27" fillId="25" borderId="0" xfId="87" applyFont="1" applyFill="1" applyAlignment="1">
      <alignment vertical="center"/>
    </xf>
    <xf numFmtId="165" fontId="27" fillId="25" borderId="21" xfId="87" applyFont="1" applyFill="1" applyBorder="1" applyAlignment="1">
      <alignment vertical="center"/>
    </xf>
    <xf numFmtId="165" fontId="64" fillId="25" borderId="15" xfId="87" applyFont="1" applyFill="1" applyBorder="1" applyAlignment="1">
      <alignment vertical="center"/>
    </xf>
    <xf numFmtId="0" fontId="64" fillId="25" borderId="16" xfId="0" applyFont="1" applyFill="1" applyBorder="1" applyAlignment="1">
      <alignment vertical="center"/>
    </xf>
    <xf numFmtId="0" fontId="28" fillId="25" borderId="16" xfId="0" applyFont="1" applyFill="1" applyBorder="1" applyAlignment="1">
      <alignment vertical="center"/>
    </xf>
    <xf numFmtId="0" fontId="67" fillId="25" borderId="16" xfId="0" applyFont="1" applyFill="1" applyBorder="1"/>
    <xf numFmtId="0" fontId="28" fillId="25" borderId="16" xfId="0" applyFont="1" applyFill="1" applyBorder="1"/>
    <xf numFmtId="0" fontId="62" fillId="25" borderId="16" xfId="0" applyFont="1" applyFill="1" applyBorder="1"/>
    <xf numFmtId="0" fontId="67" fillId="25" borderId="0" xfId="0" applyFont="1" applyFill="1"/>
    <xf numFmtId="0" fontId="62" fillId="25" borderId="0" xfId="0" applyFont="1" applyFill="1"/>
    <xf numFmtId="165" fontId="30" fillId="26" borderId="0" xfId="60" applyFont="1" applyFill="1" applyAlignment="1">
      <alignment horizontal="center" vertical="center"/>
    </xf>
    <xf numFmtId="0" fontId="53" fillId="26" borderId="0" xfId="0" applyFont="1" applyFill="1" applyAlignment="1">
      <alignment horizontal="center" vertical="center"/>
    </xf>
    <xf numFmtId="0" fontId="40" fillId="26" borderId="12" xfId="0" applyFont="1" applyFill="1" applyBorder="1" applyAlignment="1">
      <alignment horizontal="center" vertical="center"/>
    </xf>
    <xf numFmtId="0" fontId="53" fillId="26" borderId="0" xfId="0" applyFont="1" applyFill="1" applyAlignment="1">
      <alignment vertical="center"/>
    </xf>
    <xf numFmtId="0" fontId="53" fillId="26" borderId="0" xfId="0" applyFont="1" applyFill="1"/>
    <xf numFmtId="0" fontId="53" fillId="26" borderId="15" xfId="0" applyFont="1" applyFill="1" applyBorder="1"/>
    <xf numFmtId="171" fontId="61" fillId="26" borderId="6" xfId="4" applyNumberFormat="1" applyFont="1" applyFill="1" applyBorder="1" applyAlignment="1">
      <alignment horizontal="center" vertical="center"/>
    </xf>
    <xf numFmtId="171" fontId="61" fillId="26" borderId="9" xfId="4" applyNumberFormat="1" applyFont="1" applyFill="1" applyBorder="1" applyAlignment="1">
      <alignment horizontal="center" vertical="center"/>
    </xf>
    <xf numFmtId="0" fontId="26" fillId="26" borderId="0" xfId="6" applyFont="1" applyFill="1"/>
    <xf numFmtId="49" fontId="40" fillId="26" borderId="0" xfId="87" applyNumberFormat="1" applyFont="1" applyFill="1" applyAlignment="1">
      <alignment horizontal="center" vertical="center"/>
    </xf>
    <xf numFmtId="165" fontId="53" fillId="26" borderId="0" xfId="87" applyFont="1" applyFill="1" applyAlignment="1">
      <alignment vertical="center"/>
    </xf>
    <xf numFmtId="165" fontId="40" fillId="26" borderId="0" xfId="87" applyFont="1" applyFill="1" applyAlignment="1">
      <alignment vertical="center"/>
    </xf>
    <xf numFmtId="165" fontId="40" fillId="26" borderId="6" xfId="87" applyFont="1" applyFill="1" applyBorder="1" applyAlignment="1">
      <alignment horizontal="center" vertical="center"/>
    </xf>
    <xf numFmtId="165" fontId="40" fillId="26" borderId="9" xfId="87" applyFont="1" applyFill="1" applyBorder="1" applyAlignment="1">
      <alignment horizontal="center" vertical="center"/>
    </xf>
    <xf numFmtId="0" fontId="27" fillId="26" borderId="15" xfId="0" applyFont="1" applyFill="1" applyBorder="1"/>
    <xf numFmtId="0" fontId="27" fillId="26" borderId="15" xfId="0" applyFont="1" applyFill="1" applyBorder="1" applyAlignment="1">
      <alignment horizontal="left" vertical="center"/>
    </xf>
    <xf numFmtId="0" fontId="27" fillId="26" borderId="0" xfId="0" applyFont="1" applyFill="1"/>
    <xf numFmtId="0" fontId="27" fillId="26" borderId="0" xfId="0" applyFont="1" applyFill="1" applyAlignment="1">
      <alignment horizontal="center" vertical="center"/>
    </xf>
    <xf numFmtId="165" fontId="27" fillId="26" borderId="0" xfId="87" applyFont="1" applyFill="1"/>
    <xf numFmtId="0" fontId="27" fillId="26" borderId="0" xfId="0" applyFont="1" applyFill="1" applyAlignment="1">
      <alignment vertical="top"/>
    </xf>
    <xf numFmtId="171" fontId="27" fillId="0" borderId="0" xfId="1" applyNumberFormat="1" applyFont="1" applyAlignment="1">
      <alignment horizontal="center"/>
    </xf>
    <xf numFmtId="171" fontId="27" fillId="0" borderId="0" xfId="1" applyNumberFormat="1" applyFont="1" applyFill="1" applyAlignment="1">
      <alignment horizontal="center"/>
    </xf>
    <xf numFmtId="171" fontId="27" fillId="0" borderId="0" xfId="2" applyNumberFormat="1" applyFont="1"/>
    <xf numFmtId="10" fontId="27" fillId="0" borderId="0" xfId="0" applyNumberFormat="1" applyFont="1" applyAlignment="1">
      <alignment horizontal="center"/>
    </xf>
    <xf numFmtId="170" fontId="1" fillId="0" borderId="0" xfId="2" applyNumberFormat="1" applyFill="1"/>
    <xf numFmtId="176" fontId="0" fillId="0" borderId="0" xfId="0" applyNumberFormat="1"/>
    <xf numFmtId="0" fontId="2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/>
    <xf numFmtId="0" fontId="0" fillId="0" borderId="0" xfId="60" applyNumberFormat="1" applyFont="1" applyAlignment="1">
      <alignment horizontal="center" vertical="center"/>
    </xf>
    <xf numFmtId="0" fontId="30" fillId="26" borderId="0" xfId="60" applyNumberFormat="1" applyFont="1" applyFill="1" applyAlignment="1">
      <alignment horizontal="center" vertical="center"/>
    </xf>
    <xf numFmtId="0" fontId="1" fillId="0" borderId="0" xfId="60" applyNumberFormat="1"/>
    <xf numFmtId="0" fontId="40" fillId="26" borderId="0" xfId="87" quotePrefix="1" applyNumberFormat="1" applyFont="1" applyFill="1" applyAlignment="1">
      <alignment horizontal="center" vertical="center"/>
    </xf>
    <xf numFmtId="165" fontId="2" fillId="0" borderId="0" xfId="60" applyFont="1"/>
    <xf numFmtId="165" fontId="15" fillId="0" borderId="0" xfId="60" applyFont="1" applyAlignment="1">
      <alignment horizontal="center" vertical="center"/>
    </xf>
    <xf numFmtId="165" fontId="2" fillId="0" borderId="0" xfId="60" applyFont="1" applyAlignment="1">
      <alignment horizontal="center" vertical="center"/>
    </xf>
    <xf numFmtId="165" fontId="70" fillId="0" borderId="0" xfId="60" applyFont="1"/>
    <xf numFmtId="0" fontId="1" fillId="0" borderId="0" xfId="60" applyNumberFormat="1" applyAlignment="1">
      <alignment horizontal="center" vertical="center"/>
    </xf>
    <xf numFmtId="165" fontId="2" fillId="0" borderId="0" xfId="60" quotePrefix="1" applyFont="1"/>
    <xf numFmtId="0" fontId="0" fillId="0" borderId="0" xfId="0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172" fontId="0" fillId="0" borderId="0" xfId="2" applyNumberFormat="1" applyFont="1" applyAlignment="1">
      <alignment horizontal="center" vertical="center"/>
    </xf>
    <xf numFmtId="172" fontId="1" fillId="0" borderId="0" xfId="60" applyNumberFormat="1"/>
    <xf numFmtId="3" fontId="1" fillId="0" borderId="0" xfId="60" applyNumberFormat="1"/>
    <xf numFmtId="3" fontId="1" fillId="0" borderId="0" xfId="60" applyNumberFormat="1" applyAlignment="1">
      <alignment horizontal="center" vertical="center"/>
    </xf>
    <xf numFmtId="171" fontId="1" fillId="0" borderId="0" xfId="1" applyNumberFormat="1" applyAlignment="1">
      <alignment horizontal="center" vertical="center"/>
    </xf>
    <xf numFmtId="170" fontId="0" fillId="0" borderId="0" xfId="2" applyNumberFormat="1" applyFont="1" applyBorder="1"/>
    <xf numFmtId="165" fontId="27" fillId="0" borderId="24" xfId="60" applyFont="1" applyBorder="1"/>
    <xf numFmtId="173" fontId="31" fillId="23" borderId="19" xfId="60" applyNumberFormat="1" applyFont="1" applyFill="1" applyBorder="1" applyAlignment="1">
      <alignment horizontal="center" vertical="center"/>
    </xf>
    <xf numFmtId="1" fontId="1" fillId="0" borderId="0" xfId="60" applyNumberFormat="1" applyAlignment="1">
      <alignment horizontal="center" vertical="center"/>
    </xf>
    <xf numFmtId="173" fontId="1" fillId="0" borderId="0" xfId="60" applyNumberFormat="1" applyAlignment="1">
      <alignment horizontal="center" vertical="center"/>
    </xf>
    <xf numFmtId="37" fontId="27" fillId="0" borderId="25" xfId="87" applyNumberFormat="1" applyFont="1" applyBorder="1" applyAlignment="1">
      <alignment horizontal="center" vertical="center"/>
    </xf>
    <xf numFmtId="37" fontId="27" fillId="0" borderId="9" xfId="87" applyNumberFormat="1" applyFont="1" applyBorder="1" applyAlignment="1">
      <alignment horizontal="center" vertical="center"/>
    </xf>
    <xf numFmtId="37" fontId="27" fillId="0" borderId="26" xfId="87" applyNumberFormat="1" applyFont="1" applyBorder="1" applyAlignment="1">
      <alignment horizontal="center" vertical="center"/>
    </xf>
    <xf numFmtId="170" fontId="58" fillId="0" borderId="28" xfId="90" applyNumberFormat="1" applyFont="1" applyFill="1" applyBorder="1" applyAlignment="1">
      <alignment horizontal="center" vertical="center"/>
    </xf>
    <xf numFmtId="170" fontId="58" fillId="0" borderId="30" xfId="90" applyNumberFormat="1" applyFont="1" applyFill="1" applyBorder="1" applyAlignment="1">
      <alignment horizontal="center" vertical="center"/>
    </xf>
    <xf numFmtId="170" fontId="58" fillId="0" borderId="29" xfId="2" applyNumberFormat="1" applyFont="1" applyFill="1" applyBorder="1" applyAlignment="1">
      <alignment horizontal="center" vertical="center"/>
    </xf>
    <xf numFmtId="170" fontId="58" fillId="0" borderId="30" xfId="2" applyNumberFormat="1" applyFont="1" applyFill="1" applyBorder="1" applyAlignment="1">
      <alignment horizontal="center" vertical="center"/>
    </xf>
    <xf numFmtId="165" fontId="30" fillId="26" borderId="35" xfId="60" applyFont="1" applyFill="1" applyBorder="1" applyAlignment="1">
      <alignment horizontal="center" vertical="center"/>
    </xf>
    <xf numFmtId="165" fontId="33" fillId="0" borderId="0" xfId="60" applyFont="1" applyAlignment="1">
      <alignment vertical="top"/>
    </xf>
    <xf numFmtId="165" fontId="67" fillId="0" borderId="15" xfId="87" applyFont="1" applyBorder="1" applyAlignment="1">
      <alignment vertical="center"/>
    </xf>
    <xf numFmtId="165" fontId="64" fillId="0" borderId="15" xfId="87" applyFont="1" applyBorder="1" applyAlignment="1">
      <alignment vertical="center"/>
    </xf>
    <xf numFmtId="165" fontId="64" fillId="25" borderId="0" xfId="87" applyFont="1" applyFill="1" applyAlignment="1">
      <alignment vertical="center"/>
    </xf>
    <xf numFmtId="165" fontId="64" fillId="25" borderId="21" xfId="87" applyFont="1" applyFill="1" applyBorder="1" applyAlignment="1">
      <alignment vertical="center"/>
    </xf>
    <xf numFmtId="165" fontId="28" fillId="25" borderId="21" xfId="87" applyFont="1" applyFill="1" applyBorder="1" applyAlignment="1">
      <alignment vertical="center"/>
    </xf>
    <xf numFmtId="165" fontId="67" fillId="0" borderId="16" xfId="87" applyFont="1" applyBorder="1" applyAlignment="1">
      <alignment vertical="center"/>
    </xf>
    <xf numFmtId="0" fontId="28" fillId="25" borderId="21" xfId="0" applyFont="1" applyFill="1" applyBorder="1"/>
    <xf numFmtId="173" fontId="31" fillId="23" borderId="36" xfId="60" applyNumberFormat="1" applyFont="1" applyFill="1" applyBorder="1" applyAlignment="1">
      <alignment horizontal="center" vertical="center"/>
    </xf>
    <xf numFmtId="3" fontId="27" fillId="0" borderId="19" xfId="0" applyNumberFormat="1" applyFont="1" applyBorder="1" applyAlignment="1">
      <alignment horizontal="center" vertical="center"/>
    </xf>
    <xf numFmtId="3" fontId="27" fillId="0" borderId="20" xfId="0" applyNumberFormat="1" applyFont="1" applyBorder="1" applyAlignment="1">
      <alignment horizontal="center" vertical="center"/>
    </xf>
    <xf numFmtId="3" fontId="27" fillId="0" borderId="20" xfId="0" applyNumberFormat="1" applyFont="1" applyBorder="1" applyAlignment="1">
      <alignment horizontal="center"/>
    </xf>
    <xf numFmtId="37" fontId="72" fillId="0" borderId="20" xfId="1" applyNumberFormat="1" applyFont="1" applyFill="1" applyBorder="1" applyAlignment="1">
      <alignment horizontal="center" vertical="center"/>
    </xf>
    <xf numFmtId="3" fontId="59" fillId="0" borderId="38" xfId="60" applyNumberFormat="1" applyFont="1" applyBorder="1" applyAlignment="1">
      <alignment horizontal="center" vertical="center"/>
    </xf>
    <xf numFmtId="3" fontId="39" fillId="0" borderId="37" xfId="60" applyNumberFormat="1" applyFont="1" applyBorder="1" applyAlignment="1">
      <alignment horizontal="center" vertical="center"/>
    </xf>
    <xf numFmtId="171" fontId="20" fillId="0" borderId="39" xfId="88" applyNumberFormat="1" applyFont="1" applyBorder="1" applyAlignment="1">
      <alignment horizontal="center" vertical="center"/>
    </xf>
    <xf numFmtId="173" fontId="31" fillId="23" borderId="31" xfId="60" applyNumberFormat="1" applyFont="1" applyFill="1" applyBorder="1" applyAlignment="1">
      <alignment horizontal="center" vertical="center"/>
    </xf>
    <xf numFmtId="173" fontId="31" fillId="23" borderId="41" xfId="60" applyNumberFormat="1" applyFont="1" applyFill="1" applyBorder="1" applyAlignment="1">
      <alignment horizontal="center" vertical="center"/>
    </xf>
    <xf numFmtId="166" fontId="33" fillId="25" borderId="40" xfId="2" applyNumberFormat="1" applyFont="1" applyFill="1" applyBorder="1" applyAlignment="1">
      <alignment horizontal="center" vertical="center"/>
    </xf>
    <xf numFmtId="166" fontId="33" fillId="25" borderId="42" xfId="2" applyNumberFormat="1" applyFont="1" applyFill="1" applyBorder="1" applyAlignment="1">
      <alignment horizontal="center" vertical="center"/>
    </xf>
    <xf numFmtId="166" fontId="33" fillId="25" borderId="13" xfId="2" applyNumberFormat="1" applyFont="1" applyFill="1" applyBorder="1" applyAlignment="1">
      <alignment horizontal="center" vertical="center"/>
    </xf>
    <xf numFmtId="166" fontId="33" fillId="25" borderId="43" xfId="2" applyNumberFormat="1" applyFont="1" applyFill="1" applyBorder="1" applyAlignment="1">
      <alignment horizontal="center" vertical="center"/>
    </xf>
    <xf numFmtId="165" fontId="38" fillId="0" borderId="0" xfId="87" applyFont="1" applyAlignment="1">
      <alignment horizontal="center" vertical="top"/>
    </xf>
    <xf numFmtId="0" fontId="27" fillId="0" borderId="6" xfId="0" applyFont="1" applyBorder="1" applyAlignment="1">
      <alignment horizontal="center" vertical="center"/>
    </xf>
    <xf numFmtId="172" fontId="27" fillId="0" borderId="37" xfId="0" applyNumberFormat="1" applyFont="1" applyBorder="1" applyAlignment="1">
      <alignment horizontal="center" vertical="center"/>
    </xf>
    <xf numFmtId="172" fontId="28" fillId="0" borderId="37" xfId="0" applyNumberFormat="1" applyFont="1" applyBorder="1" applyAlignment="1">
      <alignment horizontal="center" vertical="center"/>
    </xf>
    <xf numFmtId="3" fontId="27" fillId="0" borderId="37" xfId="0" applyNumberFormat="1" applyFont="1" applyBorder="1" applyAlignment="1">
      <alignment horizontal="center" vertical="center"/>
    </xf>
    <xf numFmtId="172" fontId="27" fillId="0" borderId="44" xfId="0" applyNumberFormat="1" applyFont="1" applyBorder="1" applyAlignment="1">
      <alignment horizontal="center" vertical="center"/>
    </xf>
    <xf numFmtId="172" fontId="27" fillId="0" borderId="45" xfId="0" applyNumberFormat="1" applyFont="1" applyBorder="1" applyAlignment="1">
      <alignment horizontal="center" vertical="center"/>
    </xf>
    <xf numFmtId="172" fontId="28" fillId="0" borderId="45" xfId="0" applyNumberFormat="1" applyFont="1" applyBorder="1" applyAlignment="1">
      <alignment horizontal="center" vertical="center"/>
    </xf>
    <xf numFmtId="3" fontId="27" fillId="0" borderId="45" xfId="0" applyNumberFormat="1" applyFont="1" applyBorder="1" applyAlignment="1">
      <alignment horizontal="center" vertical="center"/>
    </xf>
    <xf numFmtId="0" fontId="53" fillId="26" borderId="46" xfId="0" applyFont="1" applyFill="1" applyBorder="1" applyAlignment="1">
      <alignment horizontal="center" vertical="center"/>
    </xf>
    <xf numFmtId="172" fontId="27" fillId="0" borderId="38" xfId="0" applyNumberFormat="1" applyFont="1" applyBorder="1" applyAlignment="1">
      <alignment horizontal="center" vertical="center"/>
    </xf>
    <xf numFmtId="172" fontId="28" fillId="0" borderId="47" xfId="0" applyNumberFormat="1" applyFont="1" applyBorder="1" applyAlignment="1">
      <alignment horizontal="center" vertical="center"/>
    </xf>
    <xf numFmtId="172" fontId="27" fillId="0" borderId="37" xfId="0" applyNumberFormat="1" applyFont="1" applyBorder="1" applyAlignment="1">
      <alignment horizontal="center"/>
    </xf>
    <xf numFmtId="172" fontId="28" fillId="0" borderId="37" xfId="0" applyNumberFormat="1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3" fontId="27" fillId="0" borderId="37" xfId="0" applyNumberFormat="1" applyFont="1" applyBorder="1" applyAlignment="1">
      <alignment horizontal="center"/>
    </xf>
    <xf numFmtId="172" fontId="27" fillId="0" borderId="48" xfId="0" applyNumberFormat="1" applyFont="1" applyBorder="1" applyAlignment="1">
      <alignment horizontal="center"/>
    </xf>
    <xf numFmtId="172" fontId="28" fillId="0" borderId="48" xfId="0" applyNumberFormat="1" applyFont="1" applyBorder="1" applyAlignment="1">
      <alignment horizontal="center"/>
    </xf>
    <xf numFmtId="172" fontId="27" fillId="0" borderId="44" xfId="0" applyNumberFormat="1" applyFont="1" applyBorder="1" applyAlignment="1">
      <alignment horizontal="center"/>
    </xf>
    <xf numFmtId="172" fontId="28" fillId="0" borderId="44" xfId="0" applyNumberFormat="1" applyFont="1" applyBorder="1" applyAlignment="1">
      <alignment horizontal="center"/>
    </xf>
    <xf numFmtId="3" fontId="27" fillId="0" borderId="44" xfId="0" applyNumberFormat="1" applyFont="1" applyBorder="1" applyAlignment="1">
      <alignment horizontal="center"/>
    </xf>
    <xf numFmtId="37" fontId="34" fillId="0" borderId="49" xfId="1" applyNumberFormat="1" applyFont="1" applyFill="1" applyBorder="1" applyAlignment="1">
      <alignment horizontal="center" vertical="center"/>
    </xf>
    <xf numFmtId="37" fontId="72" fillId="0" borderId="49" xfId="1" applyNumberFormat="1" applyFont="1" applyFill="1" applyBorder="1" applyAlignment="1">
      <alignment horizontal="center" vertical="center"/>
    </xf>
    <xf numFmtId="37" fontId="27" fillId="0" borderId="49" xfId="1" applyNumberFormat="1" applyFont="1" applyBorder="1" applyAlignment="1">
      <alignment horizontal="center" vertical="center"/>
    </xf>
    <xf numFmtId="37" fontId="27" fillId="0" borderId="9" xfId="1" applyNumberFormat="1" applyFont="1" applyFill="1" applyBorder="1" applyAlignment="1">
      <alignment horizontal="center" vertical="center"/>
    </xf>
    <xf numFmtId="37" fontId="27" fillId="0" borderId="9" xfId="1" applyNumberFormat="1" applyFont="1" applyBorder="1" applyAlignment="1">
      <alignment horizontal="center" vertical="center"/>
    </xf>
    <xf numFmtId="3" fontId="59" fillId="0" borderId="49" xfId="60" applyNumberFormat="1" applyFont="1" applyBorder="1" applyAlignment="1">
      <alignment horizontal="center" vertical="center"/>
    </xf>
    <xf numFmtId="3" fontId="39" fillId="0" borderId="49" xfId="60" applyNumberFormat="1" applyFont="1" applyBorder="1" applyAlignment="1">
      <alignment horizontal="center" vertical="center"/>
    </xf>
    <xf numFmtId="170" fontId="58" fillId="0" borderId="49" xfId="90" applyNumberFormat="1" applyFont="1" applyFill="1" applyBorder="1" applyAlignment="1">
      <alignment horizontal="center" vertical="center"/>
    </xf>
    <xf numFmtId="170" fontId="58" fillId="0" borderId="9" xfId="90" applyNumberFormat="1" applyFont="1" applyFill="1" applyBorder="1" applyAlignment="1">
      <alignment horizontal="center" vertical="center"/>
    </xf>
    <xf numFmtId="3" fontId="39" fillId="0" borderId="9" xfId="60" applyNumberFormat="1" applyFont="1" applyBorder="1" applyAlignment="1">
      <alignment horizontal="center" vertical="center"/>
    </xf>
    <xf numFmtId="171" fontId="20" fillId="0" borderId="9" xfId="88" applyNumberFormat="1" applyFont="1" applyFill="1" applyBorder="1" applyAlignment="1">
      <alignment horizontal="center" vertical="center"/>
    </xf>
    <xf numFmtId="171" fontId="21" fillId="0" borderId="9" xfId="89" applyNumberFormat="1" applyFont="1" applyBorder="1" applyAlignment="1">
      <alignment horizontal="center" vertical="center"/>
    </xf>
    <xf numFmtId="170" fontId="58" fillId="0" borderId="49" xfId="2" applyNumberFormat="1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3" fontId="39" fillId="0" borderId="26" xfId="60" applyNumberFormat="1" applyFont="1" applyBorder="1" applyAlignment="1">
      <alignment horizontal="center" vertical="center"/>
    </xf>
    <xf numFmtId="171" fontId="20" fillId="0" borderId="50" xfId="88" applyNumberFormat="1" applyFont="1" applyFill="1" applyBorder="1" applyAlignment="1">
      <alignment horizontal="center" vertical="center"/>
    </xf>
    <xf numFmtId="171" fontId="20" fillId="0" borderId="51" xfId="88" applyNumberFormat="1" applyFont="1" applyFill="1" applyBorder="1" applyAlignment="1">
      <alignment horizontal="center" vertical="center"/>
    </xf>
    <xf numFmtId="0" fontId="53" fillId="26" borderId="0" xfId="0" applyFont="1" applyFill="1" applyAlignment="1">
      <alignment horizontal="center"/>
    </xf>
    <xf numFmtId="0" fontId="53" fillId="26" borderId="12" xfId="0" applyFont="1" applyFill="1" applyBorder="1" applyAlignment="1">
      <alignment horizontal="center"/>
    </xf>
    <xf numFmtId="3" fontId="27" fillId="0" borderId="48" xfId="0" applyNumberFormat="1" applyFont="1" applyBorder="1" applyAlignment="1">
      <alignment horizontal="center"/>
    </xf>
    <xf numFmtId="3" fontId="59" fillId="0" borderId="37" xfId="60" applyNumberFormat="1" applyFont="1" applyBorder="1" applyAlignment="1">
      <alignment horizontal="center" vertical="center"/>
    </xf>
    <xf numFmtId="0" fontId="30" fillId="26" borderId="0" xfId="0" applyFont="1" applyFill="1" applyAlignment="1">
      <alignment horizontal="center" vertical="center"/>
    </xf>
    <xf numFmtId="37" fontId="27" fillId="0" borderId="0" xfId="1" applyNumberFormat="1" applyFont="1" applyAlignment="1">
      <alignment horizontal="center" vertical="center"/>
    </xf>
    <xf numFmtId="37" fontId="27" fillId="0" borderId="27" xfId="1" applyNumberFormat="1" applyFont="1" applyBorder="1" applyAlignment="1">
      <alignment horizontal="center" vertical="center"/>
    </xf>
    <xf numFmtId="177" fontId="31" fillId="23" borderId="36" xfId="60" applyNumberFormat="1" applyFont="1" applyFill="1" applyBorder="1" applyAlignment="1">
      <alignment horizontal="center" vertical="center"/>
    </xf>
    <xf numFmtId="177" fontId="31" fillId="23" borderId="31" xfId="60" applyNumberFormat="1" applyFont="1" applyFill="1" applyBorder="1" applyAlignment="1">
      <alignment horizontal="center" vertical="center"/>
    </xf>
    <xf numFmtId="37" fontId="28" fillId="0" borderId="0" xfId="0" applyNumberFormat="1" applyFont="1" applyAlignment="1">
      <alignment horizontal="center" vertical="center"/>
    </xf>
    <xf numFmtId="37" fontId="28" fillId="0" borderId="52" xfId="0" applyNumberFormat="1" applyFont="1" applyBorder="1" applyAlignment="1">
      <alignment horizontal="center" vertical="center"/>
    </xf>
    <xf numFmtId="37" fontId="27" fillId="0" borderId="0" xfId="0" applyNumberFormat="1" applyFont="1" applyAlignment="1">
      <alignment horizontal="center" vertical="center"/>
    </xf>
    <xf numFmtId="37" fontId="27" fillId="0" borderId="52" xfId="0" applyNumberFormat="1" applyFont="1" applyBorder="1" applyAlignment="1">
      <alignment horizontal="center" vertical="center"/>
    </xf>
    <xf numFmtId="37" fontId="28" fillId="0" borderId="20" xfId="0" applyNumberFormat="1" applyFont="1" applyBorder="1" applyAlignment="1">
      <alignment horizontal="center" vertical="center"/>
    </xf>
    <xf numFmtId="37" fontId="27" fillId="0" borderId="18" xfId="0" applyNumberFormat="1" applyFont="1" applyBorder="1" applyAlignment="1">
      <alignment horizontal="center" vertical="center"/>
    </xf>
    <xf numFmtId="0" fontId="73" fillId="0" borderId="0" xfId="0" applyFont="1"/>
    <xf numFmtId="0" fontId="49" fillId="0" borderId="0" xfId="0" applyFont="1" applyAlignment="1">
      <alignment horizontal="center"/>
    </xf>
    <xf numFmtId="49" fontId="40" fillId="26" borderId="0" xfId="87" quotePrefix="1" applyNumberFormat="1" applyFont="1" applyFill="1" applyAlignment="1">
      <alignment horizontal="center" vertical="center"/>
    </xf>
    <xf numFmtId="0" fontId="74" fillId="0" borderId="0" xfId="7" applyFont="1"/>
    <xf numFmtId="178" fontId="28" fillId="0" borderId="23" xfId="0" applyNumberFormat="1" applyFont="1" applyBorder="1" applyAlignment="1">
      <alignment horizontal="center" vertical="center"/>
    </xf>
    <xf numFmtId="37" fontId="28" fillId="0" borderId="23" xfId="0" applyNumberFormat="1" applyFont="1" applyBorder="1" applyAlignment="1">
      <alignment horizontal="center" vertical="center"/>
    </xf>
    <xf numFmtId="165" fontId="64" fillId="25" borderId="16" xfId="60" applyFont="1" applyFill="1" applyBorder="1" applyAlignment="1">
      <alignment horizontal="right" vertical="center"/>
    </xf>
    <xf numFmtId="170" fontId="75" fillId="0" borderId="23" xfId="2" applyNumberFormat="1" applyFont="1" applyBorder="1" applyAlignment="1">
      <alignment horizontal="center" vertical="center"/>
    </xf>
    <xf numFmtId="0" fontId="21" fillId="23" borderId="0" xfId="7" applyFont="1" applyFill="1"/>
    <xf numFmtId="0" fontId="0" fillId="23" borderId="0" xfId="0" applyFill="1"/>
    <xf numFmtId="0" fontId="64" fillId="25" borderId="16" xfId="0" applyFont="1" applyFill="1" applyBorder="1" applyAlignment="1">
      <alignment horizontal="center"/>
    </xf>
    <xf numFmtId="39" fontId="27" fillId="0" borderId="23" xfId="0" applyNumberFormat="1" applyFont="1" applyBorder="1" applyAlignment="1">
      <alignment horizontal="center" vertical="center"/>
    </xf>
    <xf numFmtId="170" fontId="27" fillId="0" borderId="23" xfId="2" applyNumberFormat="1" applyFont="1" applyBorder="1" applyAlignment="1">
      <alignment horizontal="center" vertical="center"/>
    </xf>
    <xf numFmtId="0" fontId="40" fillId="26" borderId="0" xfId="0" applyFont="1" applyFill="1" applyAlignment="1">
      <alignment horizontal="center" vertical="center"/>
    </xf>
    <xf numFmtId="0" fontId="64" fillId="25" borderId="16" xfId="0" applyFont="1" applyFill="1" applyBorder="1" applyAlignment="1">
      <alignment horizontal="right"/>
    </xf>
    <xf numFmtId="172" fontId="27" fillId="0" borderId="17" xfId="0" applyNumberFormat="1" applyFont="1" applyBorder="1" applyAlignment="1">
      <alignment horizontal="center" vertical="center"/>
    </xf>
    <xf numFmtId="0" fontId="43" fillId="0" borderId="49" xfId="0" applyFont="1" applyBorder="1" applyAlignment="1">
      <alignment horizontal="center" vertical="center"/>
    </xf>
    <xf numFmtId="172" fontId="27" fillId="0" borderId="18" xfId="0" applyNumberFormat="1" applyFont="1" applyBorder="1" applyAlignment="1">
      <alignment horizontal="center" vertical="center"/>
    </xf>
    <xf numFmtId="0" fontId="43" fillId="0" borderId="9" xfId="0" applyFont="1" applyBorder="1" applyAlignment="1">
      <alignment vertical="center"/>
    </xf>
    <xf numFmtId="172" fontId="27" fillId="0" borderId="18" xfId="0" applyNumberFormat="1" applyFont="1" applyBorder="1" applyAlignment="1">
      <alignment horizontal="center"/>
    </xf>
    <xf numFmtId="172" fontId="27" fillId="0" borderId="53" xfId="0" applyNumberFormat="1" applyFont="1" applyBorder="1" applyAlignment="1">
      <alignment horizontal="center"/>
    </xf>
    <xf numFmtId="0" fontId="43" fillId="0" borderId="9" xfId="0" applyFont="1" applyBorder="1"/>
    <xf numFmtId="172" fontId="27" fillId="0" borderId="49" xfId="0" applyNumberFormat="1" applyFont="1" applyBorder="1" applyAlignment="1">
      <alignment horizontal="center"/>
    </xf>
    <xf numFmtId="0" fontId="27" fillId="0" borderId="9" xfId="0" applyFont="1" applyBorder="1"/>
    <xf numFmtId="166" fontId="58" fillId="25" borderId="11" xfId="1" applyNumberFormat="1" applyFont="1" applyFill="1" applyBorder="1" applyAlignment="1">
      <alignment horizontal="center" vertical="center"/>
    </xf>
    <xf numFmtId="165" fontId="27" fillId="0" borderId="6" xfId="87" applyFont="1" applyBorder="1"/>
    <xf numFmtId="178" fontId="0" fillId="0" borderId="0" xfId="0" applyNumberFormat="1"/>
    <xf numFmtId="179" fontId="0" fillId="0" borderId="0" xfId="0" applyNumberFormat="1" applyAlignment="1">
      <alignment horizontal="center" vertical="center"/>
    </xf>
    <xf numFmtId="170" fontId="27" fillId="0" borderId="20" xfId="2" applyNumberFormat="1" applyFont="1" applyFill="1" applyBorder="1" applyAlignment="1">
      <alignment horizontal="center" vertical="center"/>
    </xf>
    <xf numFmtId="170" fontId="27" fillId="0" borderId="37" xfId="2" applyNumberFormat="1" applyFont="1" applyFill="1" applyBorder="1" applyAlignment="1">
      <alignment horizontal="center" vertical="center"/>
    </xf>
    <xf numFmtId="170" fontId="27" fillId="0" borderId="19" xfId="2" applyNumberFormat="1" applyFont="1" applyFill="1" applyBorder="1" applyAlignment="1">
      <alignment horizontal="center" vertical="center"/>
    </xf>
    <xf numFmtId="0" fontId="27" fillId="23" borderId="0" xfId="0" applyFont="1" applyFill="1"/>
    <xf numFmtId="0" fontId="63" fillId="23" borderId="0" xfId="0" applyFont="1" applyFill="1" applyAlignment="1">
      <alignment horizontal="left" vertical="center"/>
    </xf>
    <xf numFmtId="170" fontId="27" fillId="23" borderId="0" xfId="2" applyNumberFormat="1" applyFont="1" applyFill="1" applyBorder="1" applyAlignment="1">
      <alignment horizontal="center" vertical="center"/>
    </xf>
    <xf numFmtId="0" fontId="45" fillId="23" borderId="0" xfId="0" applyFont="1" applyFill="1" applyAlignment="1">
      <alignment horizontal="center" vertical="center"/>
    </xf>
    <xf numFmtId="166" fontId="27" fillId="23" borderId="0" xfId="0" applyNumberFormat="1" applyFont="1" applyFill="1" applyAlignment="1">
      <alignment horizontal="center" vertical="center"/>
    </xf>
    <xf numFmtId="0" fontId="27" fillId="23" borderId="0" xfId="0" applyFont="1" applyFill="1" applyAlignment="1">
      <alignment horizontal="center" vertical="center"/>
    </xf>
    <xf numFmtId="170" fontId="27" fillId="0" borderId="20" xfId="2" applyNumberFormat="1" applyFont="1" applyFill="1" applyBorder="1" applyAlignment="1">
      <alignment horizontal="center"/>
    </xf>
    <xf numFmtId="170" fontId="27" fillId="0" borderId="37" xfId="2" applyNumberFormat="1" applyFont="1" applyFill="1" applyBorder="1" applyAlignment="1">
      <alignment horizontal="center"/>
    </xf>
    <xf numFmtId="0" fontId="64" fillId="25" borderId="54" xfId="0" applyFont="1" applyFill="1" applyBorder="1"/>
    <xf numFmtId="49" fontId="27" fillId="25" borderId="14" xfId="0" applyNumberFormat="1" applyFont="1" applyFill="1" applyBorder="1" applyAlignment="1">
      <alignment horizontal="center"/>
    </xf>
    <xf numFmtId="170" fontId="0" fillId="0" borderId="0" xfId="2" applyNumberFormat="1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3" fontId="21" fillId="0" borderId="0" xfId="89" applyNumberFormat="1" applyFont="1" applyAlignment="1">
      <alignment horizontal="center" vertical="center"/>
    </xf>
    <xf numFmtId="3" fontId="21" fillId="0" borderId="9" xfId="89" applyNumberFormat="1" applyFont="1" applyBorder="1" applyAlignment="1">
      <alignment horizontal="center" vertical="center"/>
    </xf>
    <xf numFmtId="3" fontId="59" fillId="0" borderId="17" xfId="60" applyNumberFormat="1" applyFont="1" applyBorder="1" applyAlignment="1">
      <alignment horizontal="center" vertical="center"/>
    </xf>
    <xf numFmtId="0" fontId="72" fillId="25" borderId="16" xfId="89" applyFont="1" applyFill="1" applyBorder="1" applyAlignment="1">
      <alignment vertical="center"/>
    </xf>
    <xf numFmtId="170" fontId="27" fillId="0" borderId="55" xfId="2" applyNumberFormat="1" applyFont="1" applyFill="1" applyBorder="1" applyAlignment="1">
      <alignment horizontal="center" vertical="center"/>
    </xf>
    <xf numFmtId="170" fontId="27" fillId="0" borderId="55" xfId="2" applyNumberFormat="1" applyFont="1" applyFill="1" applyBorder="1" applyAlignment="1">
      <alignment horizontal="center"/>
    </xf>
    <xf numFmtId="165" fontId="29" fillId="26" borderId="0" xfId="60" applyFont="1" applyFill="1" applyAlignment="1">
      <alignment horizontal="right"/>
    </xf>
    <xf numFmtId="0" fontId="63" fillId="25" borderId="16" xfId="0" applyFont="1" applyFill="1" applyBorder="1" applyAlignment="1">
      <alignment horizontal="left" vertical="center"/>
    </xf>
    <xf numFmtId="0" fontId="63" fillId="25" borderId="0" xfId="0" applyFont="1" applyFill="1" applyAlignment="1">
      <alignment horizontal="left" vertical="center"/>
    </xf>
    <xf numFmtId="177" fontId="31" fillId="23" borderId="41" xfId="60" applyNumberFormat="1" applyFont="1" applyFill="1" applyBorder="1" applyAlignment="1">
      <alignment horizontal="center" vertical="center"/>
    </xf>
    <xf numFmtId="177" fontId="31" fillId="23" borderId="17" xfId="60" applyNumberFormat="1" applyFont="1" applyFill="1" applyBorder="1" applyAlignment="1">
      <alignment horizontal="center" vertical="center"/>
    </xf>
    <xf numFmtId="166" fontId="27" fillId="25" borderId="14" xfId="0" quotePrefix="1" applyNumberFormat="1" applyFont="1" applyFill="1" applyBorder="1" applyAlignment="1">
      <alignment horizontal="center"/>
    </xf>
    <xf numFmtId="166" fontId="27" fillId="25" borderId="14" xfId="0" quotePrefix="1" applyNumberFormat="1" applyFont="1" applyFill="1" applyBorder="1" applyAlignment="1">
      <alignment horizontal="center" vertical="center"/>
    </xf>
    <xf numFmtId="3" fontId="28" fillId="0" borderId="23" xfId="0" applyNumberFormat="1" applyFont="1" applyBorder="1" applyAlignment="1">
      <alignment horizontal="center" vertical="center"/>
    </xf>
    <xf numFmtId="3" fontId="27" fillId="0" borderId="23" xfId="0" applyNumberFormat="1" applyFont="1" applyBorder="1" applyAlignment="1">
      <alignment horizontal="center" vertical="center"/>
    </xf>
    <xf numFmtId="165" fontId="27" fillId="23" borderId="0" xfId="60" applyFont="1" applyFill="1"/>
    <xf numFmtId="171" fontId="61" fillId="26" borderId="0" xfId="4" applyNumberFormat="1" applyFont="1" applyFill="1" applyBorder="1" applyAlignment="1">
      <alignment horizontal="center" vertical="center"/>
    </xf>
    <xf numFmtId="171" fontId="57" fillId="25" borderId="0" xfId="4" applyNumberFormat="1" applyFont="1" applyFill="1" applyBorder="1" applyAlignment="1">
      <alignment horizontal="center" vertical="center"/>
    </xf>
    <xf numFmtId="167" fontId="58" fillId="25" borderId="0" xfId="1" applyNumberFormat="1" applyFont="1" applyFill="1" applyBorder="1" applyAlignment="1">
      <alignment horizontal="center" vertical="center"/>
    </xf>
    <xf numFmtId="166" fontId="58" fillId="25" borderId="0" xfId="1" applyNumberFormat="1" applyFont="1" applyFill="1" applyBorder="1" applyAlignment="1">
      <alignment horizontal="center" vertical="center"/>
    </xf>
    <xf numFmtId="167" fontId="58" fillId="25" borderId="56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76" fillId="0" borderId="0" xfId="0" applyFont="1"/>
    <xf numFmtId="49" fontId="61" fillId="26" borderId="0" xfId="87" quotePrefix="1" applyNumberFormat="1" applyFont="1" applyFill="1" applyAlignment="1">
      <alignment horizontal="center" vertical="center"/>
    </xf>
    <xf numFmtId="0" fontId="77" fillId="0" borderId="0" xfId="7" applyFont="1"/>
    <xf numFmtId="0" fontId="34" fillId="23" borderId="0" xfId="7" applyFont="1" applyFill="1"/>
    <xf numFmtId="0" fontId="63" fillId="25" borderId="16" xfId="0" applyFont="1" applyFill="1" applyBorder="1" applyAlignment="1">
      <alignment horizontal="left" vertical="center"/>
    </xf>
    <xf numFmtId="165" fontId="71" fillId="25" borderId="32" xfId="60" applyFont="1" applyFill="1" applyBorder="1" applyAlignment="1">
      <alignment horizontal="center" vertical="center"/>
    </xf>
    <xf numFmtId="165" fontId="71" fillId="25" borderId="33" xfId="60" applyFont="1" applyFill="1" applyBorder="1" applyAlignment="1">
      <alignment horizontal="center" vertical="center"/>
    </xf>
    <xf numFmtId="165" fontId="71" fillId="25" borderId="34" xfId="60" applyFont="1" applyFill="1" applyBorder="1" applyAlignment="1">
      <alignment horizontal="center" vertical="center"/>
    </xf>
    <xf numFmtId="165" fontId="29" fillId="26" borderId="0" xfId="60" applyFont="1" applyFill="1" applyAlignment="1">
      <alignment horizontal="right"/>
    </xf>
    <xf numFmtId="165" fontId="26" fillId="24" borderId="0" xfId="60" applyFont="1" applyFill="1" applyAlignment="1">
      <alignment horizontal="center" vertical="center"/>
    </xf>
    <xf numFmtId="165" fontId="2" fillId="0" borderId="0" xfId="60" applyFont="1" applyAlignment="1">
      <alignment horizontal="center"/>
    </xf>
    <xf numFmtId="165" fontId="0" fillId="0" borderId="0" xfId="60" applyFont="1" applyAlignment="1">
      <alignment horizontal="center"/>
    </xf>
    <xf numFmtId="165" fontId="1" fillId="0" borderId="0" xfId="60" applyAlignment="1">
      <alignment horizontal="center"/>
    </xf>
    <xf numFmtId="165" fontId="0" fillId="0" borderId="0" xfId="60" applyFont="1" applyAlignment="1">
      <alignment horizontal="center" vertical="center"/>
    </xf>
    <xf numFmtId="165" fontId="1" fillId="0" borderId="0" xfId="60" applyAlignment="1">
      <alignment horizontal="center" vertical="center"/>
    </xf>
    <xf numFmtId="0" fontId="38" fillId="24" borderId="0" xfId="0" applyFont="1" applyFill="1" applyAlignment="1">
      <alignment horizontal="center" vertical="center"/>
    </xf>
    <xf numFmtId="165" fontId="23" fillId="0" borderId="0" xfId="60" applyFont="1" applyAlignment="1">
      <alignment horizontal="center" vertical="center"/>
    </xf>
    <xf numFmtId="0" fontId="63" fillId="25" borderId="21" xfId="0" applyFont="1" applyFill="1" applyBorder="1" applyAlignment="1">
      <alignment horizontal="left" vertical="center"/>
    </xf>
    <xf numFmtId="0" fontId="63" fillId="25" borderId="16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63" fillId="25" borderId="0" xfId="0" applyFont="1" applyFill="1" applyAlignment="1">
      <alignment horizontal="left" vertical="center"/>
    </xf>
    <xf numFmtId="0" fontId="61" fillId="24" borderId="0" xfId="0" applyFont="1" applyFill="1" applyAlignment="1">
      <alignment horizontal="center" vertical="center"/>
    </xf>
    <xf numFmtId="0" fontId="63" fillId="25" borderId="54" xfId="0" applyFont="1" applyFill="1" applyBorder="1" applyAlignment="1">
      <alignment horizontal="left" vertical="center"/>
    </xf>
    <xf numFmtId="171" fontId="61" fillId="26" borderId="7" xfId="4" applyNumberFormat="1" applyFont="1" applyFill="1" applyBorder="1" applyAlignment="1">
      <alignment horizontal="center" vertical="center"/>
    </xf>
    <xf numFmtId="171" fontId="61" fillId="26" borderId="8" xfId="4" applyNumberFormat="1" applyFont="1" applyFill="1" applyBorder="1" applyAlignment="1">
      <alignment horizontal="center" vertical="center"/>
    </xf>
    <xf numFmtId="0" fontId="54" fillId="24" borderId="0" xfId="0" applyFont="1" applyFill="1" applyAlignment="1">
      <alignment horizontal="center" vertical="top" wrapText="1"/>
    </xf>
    <xf numFmtId="0" fontId="55" fillId="24" borderId="0" xfId="0" applyFont="1" applyFill="1" applyAlignment="1">
      <alignment horizontal="center" vertical="top" wrapText="1"/>
    </xf>
    <xf numFmtId="0" fontId="38" fillId="24" borderId="0" xfId="0" applyFont="1" applyFill="1" applyAlignment="1">
      <alignment horizontal="center" vertical="top" wrapText="1"/>
    </xf>
    <xf numFmtId="165" fontId="53" fillId="26" borderId="7" xfId="87" applyFont="1" applyFill="1" applyBorder="1" applyAlignment="1">
      <alignment horizontal="center" vertical="center"/>
    </xf>
    <xf numFmtId="165" fontId="53" fillId="26" borderId="8" xfId="87" applyFont="1" applyFill="1" applyBorder="1" applyAlignment="1">
      <alignment horizontal="center" vertical="center"/>
    </xf>
    <xf numFmtId="165" fontId="55" fillId="24" borderId="0" xfId="87" applyFont="1" applyFill="1" applyAlignment="1">
      <alignment horizontal="center" vertical="top"/>
    </xf>
    <xf numFmtId="165" fontId="54" fillId="24" borderId="0" xfId="87" applyFont="1" applyFill="1" applyAlignment="1">
      <alignment horizontal="center" vertical="top"/>
    </xf>
    <xf numFmtId="165" fontId="38" fillId="24" borderId="0" xfId="87" applyFont="1" applyFill="1" applyAlignment="1">
      <alignment horizontal="center" vertical="top"/>
    </xf>
    <xf numFmtId="0" fontId="40" fillId="26" borderId="0" xfId="0" applyFont="1" applyFill="1" applyAlignment="1">
      <alignment horizontal="center" vertical="center"/>
    </xf>
    <xf numFmtId="0" fontId="49" fillId="24" borderId="0" xfId="0" applyFont="1" applyFill="1" applyAlignment="1">
      <alignment horizontal="center"/>
    </xf>
    <xf numFmtId="0" fontId="50" fillId="24" borderId="0" xfId="0" applyFont="1" applyFill="1" applyAlignment="1">
      <alignment horizontal="center"/>
    </xf>
    <xf numFmtId="0" fontId="20" fillId="0" borderId="0" xfId="0" applyFont="1" applyAlignment="1">
      <alignment horizontal="center" vertical="center"/>
    </xf>
    <xf numFmtId="0" fontId="59" fillId="27" borderId="0" xfId="0" applyFont="1" applyFill="1" applyAlignment="1">
      <alignment horizontal="center"/>
    </xf>
    <xf numFmtId="49" fontId="61" fillId="26" borderId="0" xfId="87" quotePrefix="1" applyNumberFormat="1" applyFont="1" applyFill="1" applyAlignment="1">
      <alignment horizontal="center" vertical="center" wrapText="1"/>
    </xf>
    <xf numFmtId="49" fontId="40" fillId="26" borderId="0" xfId="87" quotePrefix="1" applyNumberFormat="1" applyFont="1" applyFill="1" applyAlignment="1">
      <alignment horizontal="center" vertical="center" wrapText="1"/>
    </xf>
  </cellXfs>
  <cellStyles count="99">
    <cellStyle name="Celda vinculada 2" xfId="82" xr:uid="{00000000-0005-0000-0000-000000000000}"/>
    <cellStyle name="Euro" xfId="3" xr:uid="{00000000-0005-0000-0000-000001000000}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Millares" xfId="1" builtinId="3"/>
    <cellStyle name="Millares 2" xfId="4" xr:uid="{00000000-0005-0000-0000-00000B000000}"/>
    <cellStyle name="Millares 2 2" xfId="88" xr:uid="{00000000-0005-0000-0000-00000C000000}"/>
    <cellStyle name="Millares 3" xfId="5" xr:uid="{00000000-0005-0000-0000-00000D000000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orcentaje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-my.sharepoint.com/ac/Conference%20Call/4Q16/Reportes%20Edo%20Res%202016%20IFRS%20AC%20Diciembre%20final%20pw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-my.sharepoint.com/AC/Reporte%20Ejecutivo/Septiembre/Reportes%20Edo%20Res%202014%20IFRS%20AC%20Septiembr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-my.sharepoint.com/personal/pamela_ortizsa_arcacontal_com/Documents/AC/2022/1.%20Reportes%20Trimestrales/2T22/Tablas/Finales/Tablas%20Resultados%20AC%20Ingles%202Q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bago04\AppData\Local\Microsoft\Windows\INetCache\Content.Outlook\JPHKYIA6\Comparativos%20202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2015"/>
      <sheetName val="PpttoC"/>
      <sheetName val="PpttoC2015"/>
      <sheetName val="RevPpttoC15"/>
      <sheetName val="ERxEmp"/>
      <sheetName val="Resumen-Mes"/>
      <sheetName val="Comparativo"/>
      <sheetName val="AC-SinToni"/>
      <sheetName val="ComparaEstimados"/>
      <sheetName val="VarER"/>
      <sheetName val="VarER Trim"/>
      <sheetName val="ERvsAñoAnt"/>
      <sheetName val="ERvsPptto"/>
      <sheetName val="AC-SinPeruyE"/>
      <sheetName val="AC-SinPeru"/>
      <sheetName val="RealAbs"/>
      <sheetName val="2015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Ecu-ToniCorp"/>
      <sheetName val="2013"/>
      <sheetName val="PpttoC"/>
      <sheetName val="PpttoC2015"/>
      <sheetName val="RevPpttoC15"/>
      <sheetName val="ERxEmp"/>
      <sheetName val="AC-SinToni"/>
      <sheetName val="ComparaEstimados"/>
      <sheetName val="VarER"/>
      <sheetName val="VarER Trim"/>
      <sheetName val="ERvsAñoAnt"/>
      <sheetName val="ERvsPptto"/>
      <sheetName val="RealAbs"/>
      <sheetName val="2012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nsolidated"/>
      <sheetName val="MX"/>
      <sheetName val="US"/>
      <sheetName val="SA"/>
      <sheetName val="PL"/>
      <sheetName val="BS"/>
      <sheetName val="Debt"/>
      <sheetName val="CF"/>
      <sheetName val="FX"/>
      <sheetName val="Seg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o Acumulado"/>
      <sheetName val="Comparativo Trimestral"/>
      <sheetName val="Comparativos formatos AC 2017"/>
      <sheetName val="Comparativo Acumulado 2017"/>
    </sheetNames>
    <sheetDataSet>
      <sheetData sheetId="0">
        <row r="4">
          <cell r="AC4">
            <v>74846427.406226084</v>
          </cell>
          <cell r="AD4">
            <v>64829160.11083506</v>
          </cell>
          <cell r="AE4">
            <v>14311271.261524484</v>
          </cell>
          <cell r="AF4">
            <v>8323731.8023716304</v>
          </cell>
          <cell r="AG4">
            <v>11331832.823871257</v>
          </cell>
          <cell r="AH4">
            <v>11310221.536708634</v>
          </cell>
          <cell r="AI4">
            <v>-1586268.3678417813</v>
          </cell>
          <cell r="AJ4">
            <v>183366376.57369536</v>
          </cell>
        </row>
        <row r="5">
          <cell r="AC5">
            <v>-1030659.2472099999</v>
          </cell>
          <cell r="AD5">
            <v>0</v>
          </cell>
          <cell r="AE5">
            <v>-82112.543363307486</v>
          </cell>
          <cell r="AF5">
            <v>0</v>
          </cell>
          <cell r="AG5">
            <v>-6892.9086628669465</v>
          </cell>
          <cell r="AH5">
            <v>-466603.668605607</v>
          </cell>
          <cell r="AI5">
            <v>1586268.3678417813</v>
          </cell>
          <cell r="AJ5">
            <v>-2.9103830456733704E-11</v>
          </cell>
        </row>
        <row r="6">
          <cell r="AC6">
            <v>73815768.159016088</v>
          </cell>
          <cell r="AD6">
            <v>64829160.11083506</v>
          </cell>
          <cell r="AE6">
            <v>14229158.718161177</v>
          </cell>
          <cell r="AF6">
            <v>8323731.8023716304</v>
          </cell>
          <cell r="AG6">
            <v>11324939.91520839</v>
          </cell>
          <cell r="AH6">
            <v>10843617.868103027</v>
          </cell>
          <cell r="AI6">
            <v>0</v>
          </cell>
          <cell r="AJ6">
            <v>183366376.57369536</v>
          </cell>
        </row>
        <row r="7">
          <cell r="AC7">
            <v>15965865.167246519</v>
          </cell>
          <cell r="AD7">
            <v>6790286.7278025728</v>
          </cell>
          <cell r="AE7">
            <v>2062316.8429967551</v>
          </cell>
          <cell r="AF7">
            <v>625257.14942666551</v>
          </cell>
          <cell r="AG7">
            <v>927338.98542100459</v>
          </cell>
          <cell r="AH7">
            <v>-1010132.4690135554</v>
          </cell>
          <cell r="AI7">
            <v>0</v>
          </cell>
          <cell r="AJ7">
            <v>25360932.403879959</v>
          </cell>
        </row>
        <row r="8">
          <cell r="AC8">
            <v>18854780.385273054</v>
          </cell>
          <cell r="AD8">
            <v>9475949.7303760741</v>
          </cell>
          <cell r="AE8">
            <v>3233828.8076812439</v>
          </cell>
          <cell r="AF8">
            <v>1390522.2900584755</v>
          </cell>
          <cell r="AG8">
            <v>2051999.134552503</v>
          </cell>
          <cell r="AH8">
            <v>398453.51160672464</v>
          </cell>
          <cell r="AI8">
            <v>0</v>
          </cell>
          <cell r="AJ8">
            <v>35405533.85954807</v>
          </cell>
        </row>
        <row r="9">
          <cell r="AC9">
            <v>-95124.908459999948</v>
          </cell>
          <cell r="AD9">
            <v>292505.392589428</v>
          </cell>
          <cell r="AE9">
            <v>26518.732218441</v>
          </cell>
          <cell r="AF9">
            <v>134599.59632529001</v>
          </cell>
          <cell r="AG9">
            <v>110040.03449854301</v>
          </cell>
          <cell r="AH9">
            <v>75647.66452782799</v>
          </cell>
          <cell r="AI9">
            <v>0</v>
          </cell>
          <cell r="AJ9">
            <v>544186.51169953006</v>
          </cell>
        </row>
        <row r="10">
          <cell r="AC10">
            <v>2984040.1264865352</v>
          </cell>
          <cell r="AD10">
            <v>2393157.609984071</v>
          </cell>
          <cell r="AE10">
            <v>1144993.2324660476</v>
          </cell>
          <cell r="AF10">
            <v>630665.54430651991</v>
          </cell>
          <cell r="AG10">
            <v>1014620.1146329556</v>
          </cell>
          <cell r="AH10">
            <v>1332938.316092452</v>
          </cell>
          <cell r="AI10">
            <v>0</v>
          </cell>
          <cell r="AJ10">
            <v>9500414.9439685829</v>
          </cell>
        </row>
        <row r="11">
          <cell r="AC11">
            <v>2244918.5780599993</v>
          </cell>
          <cell r="AD11">
            <v>25862.734224003001</v>
          </cell>
          <cell r="AE11">
            <v>2106011.8941847226</v>
          </cell>
          <cell r="AF11">
            <v>12460.630571460068</v>
          </cell>
          <cell r="AG11">
            <v>80595.731961174009</v>
          </cell>
          <cell r="AH11">
            <v>78959.050291563006</v>
          </cell>
          <cell r="AI11">
            <v>0</v>
          </cell>
          <cell r="AJ11">
            <v>4548808.6192929223</v>
          </cell>
        </row>
        <row r="12">
          <cell r="AC12">
            <v>4084521.5705383983</v>
          </cell>
          <cell r="AD12">
            <v>712642.99220885092</v>
          </cell>
          <cell r="AE12">
            <v>2610376.4052948095</v>
          </cell>
          <cell r="AF12">
            <v>142652.4800786</v>
          </cell>
          <cell r="AG12">
            <v>190951.71685592149</v>
          </cell>
          <cell r="AH12">
            <v>100654.42734531099</v>
          </cell>
          <cell r="AI12">
            <v>0</v>
          </cell>
          <cell r="AJ12">
            <v>7841799.5923218913</v>
          </cell>
        </row>
        <row r="13">
          <cell r="AC13">
            <v>-10762.881230891011</v>
          </cell>
          <cell r="AD13">
            <v>15219.007483890002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4456.1262529989908</v>
          </cell>
        </row>
        <row r="14">
          <cell r="AC14">
            <v>14115499.293537235</v>
          </cell>
          <cell r="AD14">
            <v>6118725.4773016144</v>
          </cell>
          <cell r="AE14">
            <v>1557952.3306860006</v>
          </cell>
          <cell r="AF14">
            <v>495065.29992118711</v>
          </cell>
          <cell r="AG14">
            <v>816983.00052625686</v>
          </cell>
          <cell r="AH14">
            <v>-1031827.8460673046</v>
          </cell>
          <cell r="AI14">
            <v>0</v>
          </cell>
          <cell r="AJ14">
            <v>22072397.555904988</v>
          </cell>
        </row>
        <row r="16">
          <cell r="AC16">
            <v>83689098.966378286</v>
          </cell>
          <cell r="AD16">
            <v>103380078.23375157</v>
          </cell>
          <cell r="AE16">
            <v>38528155.131688297</v>
          </cell>
          <cell r="AF16">
            <v>10628873.138624471</v>
          </cell>
          <cell r="AG16">
            <v>23182030.072422676</v>
          </cell>
          <cell r="AH16">
            <v>12956885.336574301</v>
          </cell>
          <cell r="AI16">
            <v>-14338202.345041292</v>
          </cell>
          <cell r="AJ16">
            <v>258026918.53439832</v>
          </cell>
        </row>
        <row r="17">
          <cell r="AC17">
            <v>7535196.597778351</v>
          </cell>
          <cell r="AD17">
            <v>650149.68744006101</v>
          </cell>
          <cell r="AE17">
            <v>0</v>
          </cell>
          <cell r="AF17">
            <v>428515.39714575</v>
          </cell>
          <cell r="AG17">
            <v>0</v>
          </cell>
          <cell r="AH17">
            <v>0</v>
          </cell>
          <cell r="AI17">
            <v>0</v>
          </cell>
          <cell r="AJ17">
            <v>8613861.6823641621</v>
          </cell>
        </row>
        <row r="18">
          <cell r="AC18">
            <v>53039938.702637978</v>
          </cell>
          <cell r="AD18">
            <v>36592435.842531197</v>
          </cell>
          <cell r="AE18">
            <v>12665971.655556183</v>
          </cell>
          <cell r="AF18">
            <v>1824399.32765947</v>
          </cell>
          <cell r="AG18">
            <v>5645617.270138382</v>
          </cell>
          <cell r="AH18">
            <v>3779168.6752708149</v>
          </cell>
          <cell r="AI18">
            <v>-5657712.1544045517</v>
          </cell>
          <cell r="AJ18">
            <v>107889819.31938948</v>
          </cell>
        </row>
        <row r="19">
          <cell r="AC19">
            <v>3331855.7899500774</v>
          </cell>
          <cell r="AD19">
            <v>1859814.5553186499</v>
          </cell>
          <cell r="AE19">
            <v>571914.717926468</v>
          </cell>
          <cell r="AF19">
            <v>440577.6925187399</v>
          </cell>
          <cell r="AG19">
            <v>618697.00085380208</v>
          </cell>
          <cell r="AH19">
            <v>352777.77570584189</v>
          </cell>
          <cell r="AI19">
            <v>0</v>
          </cell>
          <cell r="AJ19">
            <v>7175637.5322735794</v>
          </cell>
        </row>
        <row r="21">
          <cell r="AC21">
            <v>0.25543025366417016</v>
          </cell>
          <cell r="AD21">
            <v>0.14616801627809975</v>
          </cell>
          <cell r="AE21">
            <v>0.22726774447696574</v>
          </cell>
          <cell r="AF21">
            <v>0.1670551530339171</v>
          </cell>
          <cell r="AG21">
            <v>0.18119293788012511</v>
          </cell>
          <cell r="AH21">
            <v>3.6745440170737935E-2</v>
          </cell>
          <cell r="AI21">
            <v>0</v>
          </cell>
          <cell r="AJ21">
            <v>0.19308629270600494</v>
          </cell>
        </row>
        <row r="26">
          <cell r="AC26">
            <v>67162280.621172294</v>
          </cell>
          <cell r="AD26">
            <v>63770927.709248617</v>
          </cell>
          <cell r="AE26">
            <v>14485586.649837084</v>
          </cell>
          <cell r="AF26">
            <v>5647112.433845425</v>
          </cell>
          <cell r="AG26">
            <v>11422423.266153622</v>
          </cell>
          <cell r="AH26">
            <v>10582086.911806565</v>
          </cell>
          <cell r="AI26">
            <v>-1484570.3322407992</v>
          </cell>
          <cell r="AJ26">
            <v>171585847.25982323</v>
          </cell>
        </row>
        <row r="27">
          <cell r="AC27">
            <v>-934414.86196999997</v>
          </cell>
          <cell r="AD27">
            <v>0</v>
          </cell>
          <cell r="AE27">
            <v>-144238.31281374706</v>
          </cell>
          <cell r="AF27">
            <v>0</v>
          </cell>
          <cell r="AG27">
            <v>-6003.5958109739295</v>
          </cell>
          <cell r="AH27">
            <v>-399913.56164607801</v>
          </cell>
          <cell r="AI27">
            <v>1484570.3322407992</v>
          </cell>
          <cell r="AJ27">
            <v>2.3283064365386963E-10</v>
          </cell>
        </row>
        <row r="28">
          <cell r="AC28">
            <v>66227865.759202294</v>
          </cell>
          <cell r="AD28">
            <v>63770927.709248617</v>
          </cell>
          <cell r="AE28">
            <v>14341348.337023336</v>
          </cell>
          <cell r="AF28">
            <v>5647112.433845425</v>
          </cell>
          <cell r="AG28">
            <v>11416419.670342648</v>
          </cell>
          <cell r="AH28">
            <v>10182173.350160487</v>
          </cell>
          <cell r="AI28">
            <v>0</v>
          </cell>
          <cell r="AJ28">
            <v>171585847.25982323</v>
          </cell>
        </row>
        <row r="29">
          <cell r="AC29">
            <v>13422784.95163786</v>
          </cell>
          <cell r="AD29">
            <v>5485365.3112607347</v>
          </cell>
          <cell r="AE29">
            <v>1723371.5551363467</v>
          </cell>
          <cell r="AF29">
            <v>291273.01009802334</v>
          </cell>
          <cell r="AG29">
            <v>910771.64208311704</v>
          </cell>
          <cell r="AH29">
            <v>-361161.77175327635</v>
          </cell>
          <cell r="AI29">
            <v>0</v>
          </cell>
          <cell r="AJ29">
            <v>21472404.698462803</v>
          </cell>
        </row>
        <row r="30">
          <cell r="AC30">
            <v>16657319.17576956</v>
          </cell>
          <cell r="AD30">
            <v>8676648.792008929</v>
          </cell>
          <cell r="AE30">
            <v>3336858.6049483423</v>
          </cell>
          <cell r="AF30">
            <v>812945.80131860776</v>
          </cell>
          <cell r="AG30">
            <v>2099142.7151445574</v>
          </cell>
          <cell r="AH30">
            <v>564471</v>
          </cell>
          <cell r="AI30">
            <v>0</v>
          </cell>
          <cell r="AJ30">
            <v>32147386.83108826</v>
          </cell>
        </row>
        <row r="31">
          <cell r="AC31">
            <v>281138.25866000034</v>
          </cell>
          <cell r="AD31">
            <v>431439.80678774294</v>
          </cell>
          <cell r="AE31">
            <v>171398.52241627299</v>
          </cell>
          <cell r="AF31">
            <v>12766.042168940367</v>
          </cell>
          <cell r="AG31">
            <v>100899.485662372</v>
          </cell>
          <cell r="AH31">
            <v>53691.932898228995</v>
          </cell>
          <cell r="AI31">
            <v>0</v>
          </cell>
          <cell r="AJ31">
            <v>1051334.0485935577</v>
          </cell>
        </row>
        <row r="32">
          <cell r="AC32">
            <v>2953396.4304499999</v>
          </cell>
          <cell r="AD32">
            <v>2759843.673960452</v>
          </cell>
          <cell r="AE32">
            <v>1442088</v>
          </cell>
          <cell r="AF32">
            <v>508906.74905164388</v>
          </cell>
          <cell r="AG32">
            <v>1087471.5873990683</v>
          </cell>
          <cell r="AH32">
            <v>871941.11577500694</v>
          </cell>
          <cell r="AI32">
            <v>0</v>
          </cell>
          <cell r="AJ32">
            <v>9623648.0840318948</v>
          </cell>
        </row>
        <row r="33">
          <cell r="AC33">
            <v>4871193.679926117</v>
          </cell>
          <cell r="AD33">
            <v>32974.447218387002</v>
          </cell>
          <cell r="AE33">
            <v>1442622.4948026852</v>
          </cell>
          <cell r="AF33">
            <v>41697.557998999211</v>
          </cell>
          <cell r="AG33">
            <v>47847.677258969001</v>
          </cell>
          <cell r="AH33">
            <v>64756.196814234005</v>
          </cell>
          <cell r="AI33">
            <v>0</v>
          </cell>
          <cell r="AJ33">
            <v>6501092.0540193925</v>
          </cell>
        </row>
        <row r="34">
          <cell r="AC34">
            <v>6532915.3226759909</v>
          </cell>
          <cell r="AD34">
            <v>731242.32544684806</v>
          </cell>
          <cell r="AE34">
            <v>2259340.876333124</v>
          </cell>
          <cell r="AF34">
            <v>115651.88655225499</v>
          </cell>
          <cell r="AG34">
            <v>231357.12152337149</v>
          </cell>
          <cell r="AH34">
            <v>106498.30224295799</v>
          </cell>
          <cell r="AI34">
            <v>0</v>
          </cell>
          <cell r="AJ34">
            <v>9977005.8347745482</v>
          </cell>
        </row>
        <row r="35">
          <cell r="AC35">
            <v>-10707.649980086981</v>
          </cell>
          <cell r="AD35">
            <v>14954.759453364999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4247.1094732780184</v>
          </cell>
        </row>
        <row r="36">
          <cell r="AC36">
            <v>11750355.645589087</v>
          </cell>
          <cell r="AD36">
            <v>4802052.1924856398</v>
          </cell>
          <cell r="AE36">
            <v>906653.17365073378</v>
          </cell>
          <cell r="AF36">
            <v>217318.68153210654</v>
          </cell>
          <cell r="AG36">
            <v>727262.19781871466</v>
          </cell>
          <cell r="AH36">
            <v>-402903.86356407043</v>
          </cell>
          <cell r="AI36">
            <v>0</v>
          </cell>
          <cell r="AJ36">
            <v>18000738.027512211</v>
          </cell>
        </row>
        <row r="38">
          <cell r="AC38">
            <v>69758459.700796932</v>
          </cell>
          <cell r="AD38">
            <v>101271080.64336835</v>
          </cell>
          <cell r="AE38">
            <v>40771094.241556697</v>
          </cell>
          <cell r="AF38">
            <v>8132676.1709539331</v>
          </cell>
          <cell r="AG38">
            <v>22293565.710344605</v>
          </cell>
          <cell r="AH38">
            <v>12110099.878985766</v>
          </cell>
          <cell r="AI38">
            <v>-8363337.3439653097</v>
          </cell>
          <cell r="AJ38">
            <v>245973639.00204098</v>
          </cell>
        </row>
        <row r="39">
          <cell r="AC39">
            <v>7380575.6526306337</v>
          </cell>
          <cell r="AD39">
            <v>587820.69019920006</v>
          </cell>
          <cell r="AE39">
            <v>0</v>
          </cell>
          <cell r="AF39">
            <v>339812.7985725</v>
          </cell>
          <cell r="AG39">
            <v>0</v>
          </cell>
          <cell r="AH39">
            <v>0</v>
          </cell>
          <cell r="AI39">
            <v>0</v>
          </cell>
          <cell r="AJ39">
            <v>8308209.141402334</v>
          </cell>
        </row>
        <row r="40">
          <cell r="AC40">
            <v>43492610.7653533</v>
          </cell>
          <cell r="AD40">
            <v>35803677.065905042</v>
          </cell>
          <cell r="AE40">
            <v>14004604.62810961</v>
          </cell>
          <cell r="AF40">
            <v>1335642.951925436</v>
          </cell>
          <cell r="AG40">
            <v>5612424.9240426682</v>
          </cell>
          <cell r="AH40">
            <v>2932085.673544025</v>
          </cell>
          <cell r="AI40">
            <v>-4627595.1974580716</v>
          </cell>
          <cell r="AJ40">
            <v>98553450.811422005</v>
          </cell>
        </row>
        <row r="41">
          <cell r="AC41">
            <v>3428172.4813800892</v>
          </cell>
          <cell r="AD41">
            <v>1998783.2395145597</v>
          </cell>
          <cell r="AE41">
            <v>312650.14815276902</v>
          </cell>
          <cell r="AF41">
            <v>243353.87339123996</v>
          </cell>
          <cell r="AG41">
            <v>434215.36668837408</v>
          </cell>
          <cell r="AH41">
            <v>305934.88117006316</v>
          </cell>
          <cell r="AI41">
            <v>0</v>
          </cell>
          <cell r="AJ41">
            <v>6723109.9902970949</v>
          </cell>
        </row>
        <row r="43">
          <cell r="AC43">
            <v>0.25151526453130557</v>
          </cell>
          <cell r="AD43">
            <v>0.13605962942186531</v>
          </cell>
          <cell r="AE43">
            <v>0.23267398061408043</v>
          </cell>
          <cell r="AF43">
            <v>0.14395778565454007</v>
          </cell>
          <cell r="AG43">
            <v>0.18387049318077095</v>
          </cell>
          <cell r="AH43">
            <v>5.5437182278094202E-2</v>
          </cell>
          <cell r="AI43">
            <v>0</v>
          </cell>
          <cell r="AJ43">
            <v>0.18735453619557094</v>
          </cell>
        </row>
      </sheetData>
      <sheetData sheetId="1">
        <row r="4">
          <cell r="AC4">
            <v>19245395.801551893</v>
          </cell>
          <cell r="AD4">
            <v>17378304.625470489</v>
          </cell>
          <cell r="AE4">
            <v>3640659.8221013229</v>
          </cell>
          <cell r="AF4">
            <v>2986040.4702367503</v>
          </cell>
          <cell r="AG4">
            <v>3123556.0442331694</v>
          </cell>
          <cell r="AH4">
            <v>3173437.5139580239</v>
          </cell>
          <cell r="AI4">
            <v>-409513.73324980144</v>
          </cell>
          <cell r="AJ4">
            <v>49137880.544301838</v>
          </cell>
        </row>
        <row r="5">
          <cell r="AC5">
            <v>-263792.87253999989</v>
          </cell>
          <cell r="AD5">
            <v>0</v>
          </cell>
          <cell r="AE5">
            <v>51.540765900004772</v>
          </cell>
          <cell r="AF5">
            <v>0</v>
          </cell>
          <cell r="AG5">
            <v>-1753.5733538976638</v>
          </cell>
          <cell r="AH5">
            <v>-144018.82812180405</v>
          </cell>
          <cell r="AI5">
            <v>409513.73324980144</v>
          </cell>
          <cell r="AJ5">
            <v>-1.6007106751203537E-10</v>
          </cell>
        </row>
        <row r="6">
          <cell r="AC6">
            <v>18981602.929011896</v>
          </cell>
          <cell r="AD6">
            <v>17378304.625470489</v>
          </cell>
          <cell r="AE6">
            <v>3640711.3628672231</v>
          </cell>
          <cell r="AF6">
            <v>2986040.4702367503</v>
          </cell>
          <cell r="AG6">
            <v>3121802.4708792716</v>
          </cell>
          <cell r="AH6">
            <v>3029418.6858362202</v>
          </cell>
          <cell r="AI6">
            <v>0</v>
          </cell>
          <cell r="AJ6">
            <v>49137880.544301838</v>
          </cell>
        </row>
        <row r="7">
          <cell r="AC7">
            <v>3819249.0899065267</v>
          </cell>
          <cell r="AD7">
            <v>1577891.2206910243</v>
          </cell>
          <cell r="AE7">
            <v>698283.50452315621</v>
          </cell>
          <cell r="AF7">
            <v>340946.78515896597</v>
          </cell>
          <cell r="AG7">
            <v>263553.36313332501</v>
          </cell>
          <cell r="AH7">
            <v>-390578.05481340038</v>
          </cell>
          <cell r="AI7">
            <v>0</v>
          </cell>
          <cell r="AJ7">
            <v>6309345.9085995965</v>
          </cell>
        </row>
        <row r="8">
          <cell r="AC8">
            <v>4418146.6350730583</v>
          </cell>
          <cell r="AD8">
            <v>2370903.446248346</v>
          </cell>
          <cell r="AE8">
            <v>997782.83683255967</v>
          </cell>
          <cell r="AF8">
            <v>570645.81239074166</v>
          </cell>
          <cell r="AG8">
            <v>609005.42026186059</v>
          </cell>
          <cell r="AH8">
            <v>160317.77198292073</v>
          </cell>
          <cell r="AI8">
            <v>0</v>
          </cell>
          <cell r="AJ8">
            <v>9126801.9227894805</v>
          </cell>
        </row>
        <row r="9">
          <cell r="AC9">
            <v>-166021.59999999992</v>
          </cell>
          <cell r="AD9">
            <v>197290.84987355996</v>
          </cell>
          <cell r="AE9">
            <v>20235.623739603001</v>
          </cell>
          <cell r="AF9">
            <v>39438.614804245575</v>
          </cell>
          <cell r="AG9">
            <v>86676.056048425511</v>
          </cell>
          <cell r="AH9">
            <v>51682.478103017987</v>
          </cell>
          <cell r="AI9">
            <v>0</v>
          </cell>
          <cell r="AJ9">
            <v>229302.02256885218</v>
          </cell>
        </row>
        <row r="10">
          <cell r="AC10">
            <v>764919.1451665354</v>
          </cell>
          <cell r="AD10">
            <v>595721.3756837598</v>
          </cell>
          <cell r="AE10">
            <v>279263.70856980048</v>
          </cell>
          <cell r="AF10">
            <v>190260.41242752993</v>
          </cell>
          <cell r="AG10">
            <v>258776.00108011009</v>
          </cell>
          <cell r="AH10">
            <v>499213.34869330307</v>
          </cell>
          <cell r="AI10">
            <v>0</v>
          </cell>
          <cell r="AJ10">
            <v>2588153.9916210398</v>
          </cell>
        </row>
        <row r="11">
          <cell r="AC11">
            <v>775610.97408999968</v>
          </cell>
          <cell r="AD11">
            <v>8914.4352636030017</v>
          </cell>
          <cell r="AE11">
            <v>387186.00150022586</v>
          </cell>
          <cell r="AF11">
            <v>16795.1121186001</v>
          </cell>
          <cell r="AG11">
            <v>23525.887884799507</v>
          </cell>
          <cell r="AH11">
            <v>33090.458272001008</v>
          </cell>
          <cell r="AI11">
            <v>0</v>
          </cell>
          <cell r="AJ11">
            <v>1245122.8691292293</v>
          </cell>
        </row>
        <row r="12">
          <cell r="AC12">
            <v>1318000.2650543009</v>
          </cell>
          <cell r="AD12">
            <v>182948.33185321803</v>
          </cell>
          <cell r="AE12">
            <v>441694.7623703368</v>
          </cell>
          <cell r="AF12">
            <v>48288.141253739988</v>
          </cell>
          <cell r="AG12">
            <v>71754.739811912499</v>
          </cell>
          <cell r="AH12">
            <v>46050.113099420996</v>
          </cell>
          <cell r="AI12">
            <v>0</v>
          </cell>
          <cell r="AJ12">
            <v>2108736.3534429297</v>
          </cell>
        </row>
        <row r="13">
          <cell r="AC13">
            <v>121543.855994293</v>
          </cell>
          <cell r="AD13">
            <v>541.90679850000015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122085.762792793</v>
          </cell>
        </row>
        <row r="14">
          <cell r="AC14">
            <v>3398403.7049365174</v>
          </cell>
          <cell r="AD14">
            <v>1404399.2308999086</v>
          </cell>
          <cell r="AE14">
            <v>643774.74245237769</v>
          </cell>
          <cell r="AF14">
            <v>309453.75602277397</v>
          </cell>
          <cell r="AG14">
            <v>215324.51120621187</v>
          </cell>
          <cell r="AH14">
            <v>-403537.70964082144</v>
          </cell>
          <cell r="AI14">
            <v>0</v>
          </cell>
          <cell r="AJ14">
            <v>5567818.2358769681</v>
          </cell>
        </row>
        <row r="16">
          <cell r="AC16">
            <v>83689098.966378286</v>
          </cell>
          <cell r="AD16">
            <v>103380078.23375157</v>
          </cell>
          <cell r="AE16">
            <v>38528155.131688297</v>
          </cell>
          <cell r="AF16">
            <v>10628873.138624471</v>
          </cell>
          <cell r="AG16">
            <v>23182030.072422676</v>
          </cell>
          <cell r="AH16">
            <v>12956885.336574301</v>
          </cell>
          <cell r="AI16">
            <v>-14338202.345041292</v>
          </cell>
          <cell r="AJ16">
            <v>258026918.53439832</v>
          </cell>
        </row>
        <row r="17">
          <cell r="AC17">
            <v>7535196.597778351</v>
          </cell>
          <cell r="AD17">
            <v>650149.68744006101</v>
          </cell>
          <cell r="AE17">
            <v>0</v>
          </cell>
          <cell r="AF17">
            <v>428515.39714575</v>
          </cell>
          <cell r="AG17">
            <v>0</v>
          </cell>
          <cell r="AH17">
            <v>0</v>
          </cell>
          <cell r="AI17">
            <v>0</v>
          </cell>
          <cell r="AJ17">
            <v>8613861.6823641621</v>
          </cell>
        </row>
        <row r="18">
          <cell r="AC18">
            <v>53039938.702637978</v>
          </cell>
          <cell r="AD18">
            <v>36592435.842531197</v>
          </cell>
          <cell r="AE18">
            <v>12665971.655556183</v>
          </cell>
          <cell r="AF18">
            <v>1824399.32765947</v>
          </cell>
          <cell r="AG18">
            <v>5645617.270138382</v>
          </cell>
          <cell r="AH18">
            <v>3779168.6752708149</v>
          </cell>
          <cell r="AI18">
            <v>-5657712.1544045517</v>
          </cell>
          <cell r="AJ18">
            <v>107889819.31938948</v>
          </cell>
        </row>
        <row r="19">
          <cell r="AC19">
            <v>3331855.7899500774</v>
          </cell>
          <cell r="AD19">
            <v>1859814.5553186499</v>
          </cell>
          <cell r="AE19">
            <v>571914.717926468</v>
          </cell>
          <cell r="AF19">
            <v>440577.6925187399</v>
          </cell>
          <cell r="AG19">
            <v>618697.00085380208</v>
          </cell>
          <cell r="AH19">
            <v>352777.77570584189</v>
          </cell>
          <cell r="AI19">
            <v>0</v>
          </cell>
          <cell r="AJ19">
            <v>7175637.5322735794</v>
          </cell>
        </row>
        <row r="21">
          <cell r="AC21">
            <v>0.23275940665265243</v>
          </cell>
          <cell r="AD21">
            <v>0.13642892660388944</v>
          </cell>
          <cell r="AE21">
            <v>0.27406260408591165</v>
          </cell>
          <cell r="AF21">
            <v>0.19110451384655802</v>
          </cell>
          <cell r="AG21">
            <v>0.19508134353238918</v>
          </cell>
          <cell r="AH21">
            <v>5.2920308682478372E-2</v>
          </cell>
          <cell r="AI21">
            <v>0</v>
          </cell>
          <cell r="AJ21">
            <v>0.18573861594540933</v>
          </cell>
        </row>
        <row r="26">
          <cell r="AC26">
            <v>17103579.257359907</v>
          </cell>
          <cell r="AD26">
            <v>16996273.178878561</v>
          </cell>
          <cell r="AE26">
            <v>4265319.0350767989</v>
          </cell>
          <cell r="AF26">
            <v>1267817.3352361899</v>
          </cell>
          <cell r="AG26">
            <v>3074664.2495707981</v>
          </cell>
          <cell r="AH26">
            <v>2596830.4793139901</v>
          </cell>
          <cell r="AI26">
            <v>-367469.45767916273</v>
          </cell>
          <cell r="AJ26">
            <v>44937014.077757522</v>
          </cell>
        </row>
        <row r="27">
          <cell r="AC27">
            <v>-235783.85733999999</v>
          </cell>
          <cell r="AD27">
            <v>0</v>
          </cell>
          <cell r="AE27">
            <v>-30225.138766500531</v>
          </cell>
          <cell r="AF27">
            <v>0</v>
          </cell>
          <cell r="AG27">
            <v>-1702.1644972520007</v>
          </cell>
          <cell r="AH27">
            <v>-99758.297075409908</v>
          </cell>
          <cell r="AI27">
            <v>367469.45767916273</v>
          </cell>
          <cell r="AJ27">
            <v>3.0559021979570389E-10</v>
          </cell>
        </row>
        <row r="28">
          <cell r="AC28">
            <v>16867795.400019906</v>
          </cell>
          <cell r="AD28">
            <v>16996273.178878561</v>
          </cell>
          <cell r="AE28">
            <v>4235093.8963102978</v>
          </cell>
          <cell r="AF28">
            <v>1267817.3352361899</v>
          </cell>
          <cell r="AG28">
            <v>3072962.0850735456</v>
          </cell>
          <cell r="AH28">
            <v>2497072.1822385807</v>
          </cell>
          <cell r="AI28">
            <v>0</v>
          </cell>
          <cell r="AJ28">
            <v>44937014.077757522</v>
          </cell>
        </row>
        <row r="29">
          <cell r="AC29">
            <v>2984264.0105440523</v>
          </cell>
          <cell r="AD29">
            <v>1582043.5085818353</v>
          </cell>
          <cell r="AE29">
            <v>881827.64923447126</v>
          </cell>
          <cell r="AF29">
            <v>200081.88857721162</v>
          </cell>
          <cell r="AG29">
            <v>458097.46798646857</v>
          </cell>
          <cell r="AH29">
            <v>-99491.522287255473</v>
          </cell>
          <cell r="AI29">
            <v>0</v>
          </cell>
          <cell r="AJ29">
            <v>6006823.002636781</v>
          </cell>
        </row>
        <row r="30">
          <cell r="AC30">
            <v>4012369.379344048</v>
          </cell>
          <cell r="AD30">
            <v>2247579.7843538467</v>
          </cell>
          <cell r="AE30">
            <v>1238606.6109272856</v>
          </cell>
          <cell r="AF30">
            <v>288019.32987256162</v>
          </cell>
          <cell r="AG30">
            <v>729204.10006421804</v>
          </cell>
          <cell r="AH30">
            <v>117351.14776405797</v>
          </cell>
          <cell r="AI30">
            <v>0</v>
          </cell>
          <cell r="AJ30">
            <v>8633131.0942242816</v>
          </cell>
        </row>
        <row r="31">
          <cell r="AC31">
            <v>281400.00000000035</v>
          </cell>
          <cell r="AD31">
            <v>49598.946987767937</v>
          </cell>
          <cell r="AE31">
            <v>26705.246703470999</v>
          </cell>
          <cell r="AF31">
            <v>8314.7574248268465</v>
          </cell>
          <cell r="AG31">
            <v>12528.710483331</v>
          </cell>
          <cell r="AH31">
            <v>3347.2411189449922</v>
          </cell>
          <cell r="AI31">
            <v>0</v>
          </cell>
          <cell r="AJ31">
            <v>381894.90271834214</v>
          </cell>
        </row>
        <row r="32">
          <cell r="AC32">
            <v>746705.36879999936</v>
          </cell>
          <cell r="AD32">
            <v>615937.32878424414</v>
          </cell>
          <cell r="AE32">
            <v>330073.1875936205</v>
          </cell>
          <cell r="AF32">
            <v>79622.683870523004</v>
          </cell>
          <cell r="AG32">
            <v>258577.92159441824</v>
          </cell>
          <cell r="AH32">
            <v>213496.17083062779</v>
          </cell>
          <cell r="AI32">
            <v>0</v>
          </cell>
          <cell r="AJ32">
            <v>2244413.1888691569</v>
          </cell>
        </row>
        <row r="33">
          <cell r="AC33">
            <v>506394.3041699985</v>
          </cell>
          <cell r="AD33">
            <v>5764.8196107890035</v>
          </cell>
          <cell r="AE33">
            <v>288028.84079183824</v>
          </cell>
          <cell r="AF33">
            <v>1352.9857702881127</v>
          </cell>
          <cell r="AG33">
            <v>19595.181691157999</v>
          </cell>
          <cell r="AH33">
            <v>16560.986534217998</v>
          </cell>
          <cell r="AI33">
            <v>0</v>
          </cell>
          <cell r="AJ33">
            <v>837697.11856829096</v>
          </cell>
        </row>
        <row r="34">
          <cell r="AC34">
            <v>1621799.7811235003</v>
          </cell>
          <cell r="AD34">
            <v>190658.73392695503</v>
          </cell>
          <cell r="AE34">
            <v>396290.25498083071</v>
          </cell>
          <cell r="AF34">
            <v>26339.789753545978</v>
          </cell>
          <cell r="AG34">
            <v>104848.37027757301</v>
          </cell>
          <cell r="AH34">
            <v>32000.381056448983</v>
          </cell>
          <cell r="AI34">
            <v>0</v>
          </cell>
          <cell r="AJ34">
            <v>2371937.3111188551</v>
          </cell>
        </row>
        <row r="35">
          <cell r="AC35">
            <v>12276.861829001018</v>
          </cell>
          <cell r="AD35">
            <v>14954.768520684998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27231.630349686016</v>
          </cell>
        </row>
        <row r="36">
          <cell r="AC36">
            <v>1881135.8954295516</v>
          </cell>
          <cell r="AD36">
            <v>1412104.362786355</v>
          </cell>
          <cell r="AE36">
            <v>773566.23504547821</v>
          </cell>
          <cell r="AF36">
            <v>175095.08345136661</v>
          </cell>
          <cell r="AG36">
            <v>372844.27940005367</v>
          </cell>
          <cell r="AH36">
            <v>-114930.91680948739</v>
          </cell>
          <cell r="AI36">
            <v>0</v>
          </cell>
          <cell r="AJ36">
            <v>4499814.9393033162</v>
          </cell>
        </row>
        <row r="38">
          <cell r="AC38">
            <v>69758459.700796932</v>
          </cell>
          <cell r="AD38">
            <v>101271080.64336835</v>
          </cell>
          <cell r="AE38">
            <v>40771094.241556697</v>
          </cell>
          <cell r="AF38">
            <v>8132676.1709539331</v>
          </cell>
          <cell r="AG38">
            <v>22293565.710344605</v>
          </cell>
          <cell r="AH38">
            <v>12110099.878985766</v>
          </cell>
          <cell r="AI38">
            <v>-8363337.3439653097</v>
          </cell>
          <cell r="AJ38">
            <v>245973639.00204098</v>
          </cell>
        </row>
        <row r="39">
          <cell r="AC39">
            <v>7380575.6526306337</v>
          </cell>
          <cell r="AD39">
            <v>587820.69019920006</v>
          </cell>
          <cell r="AE39">
            <v>0</v>
          </cell>
          <cell r="AF39">
            <v>339812.7985725</v>
          </cell>
          <cell r="AG39">
            <v>0</v>
          </cell>
          <cell r="AH39">
            <v>0</v>
          </cell>
          <cell r="AI39">
            <v>0</v>
          </cell>
          <cell r="AJ39">
            <v>8308209.141402334</v>
          </cell>
        </row>
        <row r="40">
          <cell r="AC40">
            <v>43492610.7653533</v>
          </cell>
          <cell r="AD40">
            <v>35803677.065905042</v>
          </cell>
          <cell r="AE40">
            <v>14004604.62810961</v>
          </cell>
          <cell r="AF40">
            <v>1335642.951925436</v>
          </cell>
          <cell r="AG40">
            <v>5612424.9240426682</v>
          </cell>
          <cell r="AH40">
            <v>2932085.673544025</v>
          </cell>
          <cell r="AI40">
            <v>-4627595.1974580716</v>
          </cell>
          <cell r="AJ40">
            <v>98553450.811422005</v>
          </cell>
        </row>
        <row r="41">
          <cell r="AC41">
            <v>3428172.4813800892</v>
          </cell>
          <cell r="AD41">
            <v>1998783.2395145597</v>
          </cell>
          <cell r="AE41">
            <v>312650.14815276902</v>
          </cell>
          <cell r="AF41">
            <v>243353.87339123996</v>
          </cell>
          <cell r="AG41">
            <v>434215.36668837408</v>
          </cell>
          <cell r="AH41">
            <v>305934.88117006316</v>
          </cell>
          <cell r="AI41">
            <v>0</v>
          </cell>
          <cell r="AJ41">
            <v>6723109.9902970949</v>
          </cell>
        </row>
        <row r="43">
          <cell r="AC43">
            <v>0.23787159401632965</v>
          </cell>
          <cell r="AD43">
            <v>0.13223956573885484</v>
          </cell>
          <cell r="AE43">
            <v>0.29246260915404626</v>
          </cell>
          <cell r="AF43">
            <v>0.22717730848734974</v>
          </cell>
          <cell r="AG43">
            <v>0.23729681000823866</v>
          </cell>
          <cell r="AH43">
            <v>4.6995496805724998E-2</v>
          </cell>
          <cell r="AI43">
            <v>0</v>
          </cell>
          <cell r="AJ43">
            <v>0.19211626031239631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3"/>
  <sheetViews>
    <sheetView showGridLines="0" tabSelected="1" topLeftCell="A2" zoomScale="112" zoomScaleNormal="112" zoomScalePageLayoutView="112" workbookViewId="0">
      <selection activeCell="I11" sqref="I11"/>
    </sheetView>
  </sheetViews>
  <sheetFormatPr baseColWidth="10" defaultColWidth="11.44140625" defaultRowHeight="14.4" outlineLevelCol="1" x14ac:dyDescent="0.3"/>
  <cols>
    <col min="1" max="1" width="2.33203125" style="10" customWidth="1"/>
    <col min="2" max="2" width="4.33203125" style="10" customWidth="1"/>
    <col min="3" max="3" width="7.33203125" style="10" customWidth="1"/>
    <col min="4" max="4" width="12" style="10" customWidth="1"/>
    <col min="5" max="5" width="11.6640625" style="10" customWidth="1"/>
    <col min="6" max="6" width="12.44140625" style="10" bestFit="1" customWidth="1"/>
    <col min="7" max="7" width="14.109375" style="10" bestFit="1" customWidth="1"/>
    <col min="8" max="8" width="12.5546875" style="10" customWidth="1"/>
    <col min="9" max="9" width="14.109375" style="10" customWidth="1" outlineLevel="1"/>
    <col min="10" max="10" width="13" style="10" customWidth="1" outlineLevel="1"/>
    <col min="11" max="11" width="12" style="10" customWidth="1" outlineLevel="1"/>
    <col min="12" max="12" width="2.44140625" style="10" customWidth="1"/>
    <col min="13" max="13" width="6" style="10" customWidth="1"/>
    <col min="14" max="15" width="11.44140625" style="10"/>
    <col min="16" max="16" width="11.44140625" style="10" customWidth="1"/>
    <col min="17" max="17" width="11.44140625" style="10" hidden="1" customWidth="1"/>
    <col min="18" max="18" width="11.44140625" style="10" customWidth="1"/>
    <col min="19" max="16384" width="11.44140625" style="10"/>
  </cols>
  <sheetData>
    <row r="1" spans="2:17" hidden="1" x14ac:dyDescent="0.3">
      <c r="B1" s="238" t="s">
        <v>0</v>
      </c>
      <c r="C1" s="237" t="s">
        <v>1</v>
      </c>
      <c r="D1" s="238" t="s">
        <v>2</v>
      </c>
      <c r="E1" s="240">
        <v>21</v>
      </c>
    </row>
    <row r="2" spans="2:17" ht="6" customHeight="1" x14ac:dyDescent="0.3"/>
    <row r="3" spans="2:17" ht="24.9" customHeight="1" x14ac:dyDescent="0.3">
      <c r="C3" s="411" t="s">
        <v>3</v>
      </c>
      <c r="D3" s="411"/>
      <c r="E3" s="411"/>
      <c r="F3" s="411"/>
      <c r="G3" s="411"/>
      <c r="H3" s="411"/>
      <c r="I3" s="411"/>
      <c r="J3" s="411"/>
      <c r="K3" s="411"/>
      <c r="L3" s="42"/>
      <c r="M3" s="42"/>
    </row>
    <row r="4" spans="2:17" ht="5.25" customHeight="1" x14ac:dyDescent="0.3">
      <c r="C4" s="44"/>
      <c r="D4" s="44"/>
      <c r="E4" s="44"/>
      <c r="F4" s="45"/>
      <c r="G4" s="45"/>
      <c r="H4" s="45"/>
      <c r="I4" s="45"/>
      <c r="J4" s="45"/>
      <c r="K4" s="46"/>
      <c r="L4" s="11"/>
      <c r="M4" s="11"/>
    </row>
    <row r="5" spans="2:17" ht="17.100000000000001" customHeight="1" x14ac:dyDescent="0.3">
      <c r="C5" s="410"/>
      <c r="D5" s="410"/>
      <c r="E5" s="386"/>
      <c r="F5" s="233" t="s">
        <v>4</v>
      </c>
      <c r="G5" s="233" t="s">
        <v>5</v>
      </c>
      <c r="H5" s="261" t="s">
        <v>6</v>
      </c>
      <c r="I5" s="202" t="s">
        <v>7</v>
      </c>
      <c r="J5" s="202" t="s">
        <v>8</v>
      </c>
      <c r="K5" s="261" t="s">
        <v>6</v>
      </c>
      <c r="L5" s="12"/>
      <c r="M5" s="12"/>
    </row>
    <row r="6" spans="2:17" ht="21.9" customHeight="1" x14ac:dyDescent="0.35">
      <c r="C6" s="407" t="s">
        <v>9</v>
      </c>
      <c r="D6" s="408"/>
      <c r="E6" s="409"/>
      <c r="F6" s="329">
        <v>616.37086073509658</v>
      </c>
      <c r="G6" s="330">
        <v>577.79999999999995</v>
      </c>
      <c r="H6" s="282">
        <v>6.7</v>
      </c>
      <c r="I6" s="390">
        <v>1157.9624070876921</v>
      </c>
      <c r="J6" s="389">
        <v>1091.8</v>
      </c>
      <c r="K6" s="280">
        <v>6.0599383667056417</v>
      </c>
      <c r="L6" s="13"/>
      <c r="M6" s="13"/>
      <c r="Q6" s="239"/>
    </row>
    <row r="7" spans="2:17" ht="21.9" customHeight="1" x14ac:dyDescent="0.35">
      <c r="C7" s="407" t="s">
        <v>10</v>
      </c>
      <c r="D7" s="408"/>
      <c r="E7" s="409"/>
      <c r="F7" s="270">
        <v>53363.432581074223</v>
      </c>
      <c r="G7" s="278">
        <v>45807.52511996813</v>
      </c>
      <c r="H7" s="282">
        <v>16.494904366296726</v>
      </c>
      <c r="I7" s="251">
        <v>99427.991918336324</v>
      </c>
      <c r="J7" s="279">
        <v>86282.057053285214</v>
      </c>
      <c r="K7" s="280">
        <v>15.236000756139333</v>
      </c>
      <c r="L7" s="13"/>
      <c r="M7" s="13"/>
      <c r="Q7" s="239"/>
    </row>
    <row r="8" spans="2:17" ht="21.9" customHeight="1" x14ac:dyDescent="0.35">
      <c r="C8" s="407" t="s">
        <v>11</v>
      </c>
      <c r="D8" s="408"/>
      <c r="E8" s="409"/>
      <c r="F8" s="270">
        <v>10435.694211770489</v>
      </c>
      <c r="G8" s="278">
        <v>9399.3302337135192</v>
      </c>
      <c r="H8" s="282">
        <v>11.025934319657594</v>
      </c>
      <c r="I8" s="251">
        <v>18963.169060875629</v>
      </c>
      <c r="J8" s="279">
        <v>17080.738124256997</v>
      </c>
      <c r="K8" s="280">
        <v>11.020782140236207</v>
      </c>
      <c r="L8" s="13"/>
      <c r="M8" s="13"/>
      <c r="Q8" s="239" t="s">
        <v>1</v>
      </c>
    </row>
    <row r="9" spans="2:17" ht="21" customHeight="1" x14ac:dyDescent="0.35">
      <c r="C9" s="407" t="s">
        <v>12</v>
      </c>
      <c r="D9" s="408"/>
      <c r="E9" s="409"/>
      <c r="F9" s="270">
        <v>4222.3057630405719</v>
      </c>
      <c r="G9" s="278">
        <v>3129.535850595842</v>
      </c>
      <c r="H9" s="283">
        <v>34.917954757945147</v>
      </c>
      <c r="I9" s="251">
        <v>7316.2546939904723</v>
      </c>
      <c r="J9" s="279">
        <v>5714.7541694747188</v>
      </c>
      <c r="K9" s="281">
        <v>28.023961784220685</v>
      </c>
      <c r="L9" s="13"/>
      <c r="M9" s="13"/>
      <c r="Q9" s="239" t="s">
        <v>13</v>
      </c>
    </row>
    <row r="10" spans="2:17" ht="6" customHeight="1" x14ac:dyDescent="0.3">
      <c r="C10" s="44"/>
      <c r="D10" s="44"/>
      <c r="E10" s="44"/>
      <c r="F10" s="250"/>
      <c r="G10" s="250"/>
      <c r="H10" s="47"/>
      <c r="I10" s="47"/>
      <c r="J10" s="47"/>
      <c r="K10" s="47"/>
    </row>
    <row r="11" spans="2:17" ht="12" customHeight="1" x14ac:dyDescent="0.3">
      <c r="B11" s="14"/>
      <c r="C11" s="48" t="s">
        <v>14</v>
      </c>
      <c r="D11" s="51"/>
      <c r="E11" s="44"/>
      <c r="F11" s="49"/>
      <c r="G11" s="50"/>
      <c r="H11" s="44"/>
      <c r="I11" s="44"/>
      <c r="J11" s="44"/>
      <c r="K11" s="44"/>
    </row>
    <row r="12" spans="2:17" ht="12" customHeight="1" x14ac:dyDescent="0.3">
      <c r="B12" s="14"/>
      <c r="C12" s="48" t="s">
        <v>15</v>
      </c>
      <c r="D12" s="44"/>
      <c r="E12" s="44"/>
      <c r="F12" s="49"/>
      <c r="G12" s="50"/>
      <c r="H12" s="44"/>
      <c r="I12" s="44"/>
      <c r="J12" s="44"/>
      <c r="K12" s="44"/>
    </row>
    <row r="13" spans="2:17" ht="13.5" customHeight="1" x14ac:dyDescent="0.3">
      <c r="C13" s="262" t="s">
        <v>16</v>
      </c>
      <c r="D13" s="44"/>
      <c r="E13" s="44"/>
      <c r="F13" s="49"/>
      <c r="G13" s="50"/>
      <c r="H13" s="44"/>
      <c r="I13" s="44"/>
      <c r="J13" s="44"/>
      <c r="K13" s="44"/>
      <c r="Q13" s="36" t="s">
        <v>17</v>
      </c>
    </row>
    <row r="14" spans="2:17" ht="13.5" customHeight="1" x14ac:dyDescent="0.3">
      <c r="D14" s="43"/>
      <c r="E14" s="43"/>
      <c r="F14" s="43"/>
      <c r="Q14" s="36" t="s">
        <v>18</v>
      </c>
    </row>
    <row r="15" spans="2:17" x14ac:dyDescent="0.3">
      <c r="C15" s="33"/>
      <c r="E15" s="36"/>
      <c r="F15" s="226"/>
      <c r="G15" s="226"/>
      <c r="Q15" s="36" t="s">
        <v>19</v>
      </c>
    </row>
    <row r="16" spans="2:17" x14ac:dyDescent="0.3">
      <c r="C16" s="236"/>
      <c r="D16" s="232"/>
      <c r="E16" s="234"/>
      <c r="F16" s="35"/>
      <c r="G16" s="249"/>
      <c r="H16" s="35"/>
      <c r="I16" s="35"/>
      <c r="J16" s="35"/>
      <c r="K16" s="35"/>
      <c r="Q16" s="36" t="s">
        <v>20</v>
      </c>
    </row>
    <row r="17" spans="3:17" x14ac:dyDescent="0.3">
      <c r="C17" s="412"/>
      <c r="D17" s="412"/>
      <c r="E17" s="412"/>
      <c r="F17" s="35"/>
      <c r="G17" s="35"/>
      <c r="H17" s="35"/>
      <c r="I17" s="248"/>
      <c r="J17" s="35"/>
      <c r="K17" s="35"/>
    </row>
    <row r="18" spans="3:17" x14ac:dyDescent="0.3">
      <c r="C18" s="413"/>
      <c r="D18" s="414"/>
      <c r="E18" s="414"/>
      <c r="F18" s="248"/>
      <c r="G18" s="248"/>
      <c r="I18" s="248"/>
      <c r="J18" s="248"/>
      <c r="Q18" s="241" t="s">
        <v>21</v>
      </c>
    </row>
    <row r="19" spans="3:17" x14ac:dyDescent="0.3">
      <c r="C19" s="413"/>
      <c r="D19" s="414"/>
      <c r="E19" s="414"/>
      <c r="F19" s="248"/>
      <c r="G19" s="248"/>
      <c r="I19" s="248"/>
      <c r="J19" s="248"/>
    </row>
    <row r="20" spans="3:17" x14ac:dyDescent="0.3">
      <c r="C20" s="413"/>
      <c r="D20" s="414"/>
      <c r="E20" s="414"/>
      <c r="F20" s="248"/>
      <c r="G20" s="248"/>
      <c r="H20" s="38"/>
      <c r="I20" s="248"/>
      <c r="J20" s="248"/>
      <c r="Q20" t="s">
        <v>22</v>
      </c>
    </row>
    <row r="21" spans="3:17" x14ac:dyDescent="0.3">
      <c r="C21" s="413"/>
      <c r="D21" s="414"/>
      <c r="E21" s="414"/>
      <c r="F21" s="248"/>
      <c r="G21" s="248"/>
      <c r="H21" s="38"/>
      <c r="I21" s="248"/>
      <c r="J21" s="248"/>
    </row>
    <row r="22" spans="3:17" x14ac:dyDescent="0.3">
      <c r="F22" s="37"/>
      <c r="G22" s="38"/>
      <c r="H22" s="38"/>
      <c r="I22" s="38"/>
      <c r="J22" s="38"/>
    </row>
    <row r="23" spans="3:17" x14ac:dyDescent="0.3">
      <c r="C23" s="413"/>
      <c r="D23" s="414"/>
      <c r="E23" s="414"/>
      <c r="F23" s="247"/>
      <c r="G23" s="247"/>
      <c r="H23" s="246"/>
      <c r="I23" s="247"/>
      <c r="J23" s="247"/>
      <c r="K23" s="245"/>
    </row>
    <row r="24" spans="3:17" x14ac:dyDescent="0.3">
      <c r="C24" s="415"/>
      <c r="D24" s="415"/>
      <c r="E24" s="415"/>
      <c r="F24" s="247"/>
      <c r="G24" s="247"/>
      <c r="H24" s="246"/>
      <c r="I24" s="247"/>
      <c r="J24" s="247"/>
      <c r="K24" s="245"/>
    </row>
    <row r="25" spans="3:17" x14ac:dyDescent="0.3">
      <c r="C25" s="415"/>
      <c r="D25" s="415"/>
      <c r="E25" s="415"/>
      <c r="F25" s="247"/>
      <c r="G25" s="247"/>
      <c r="H25" s="246"/>
      <c r="I25" s="247"/>
      <c r="J25" s="247"/>
      <c r="K25" s="245"/>
    </row>
    <row r="26" spans="3:17" x14ac:dyDescent="0.3">
      <c r="C26" s="415"/>
      <c r="D26" s="416"/>
      <c r="E26" s="416"/>
      <c r="F26" s="247"/>
      <c r="G26" s="247"/>
      <c r="H26" s="246"/>
      <c r="I26" s="247"/>
      <c r="J26" s="247"/>
      <c r="K26" s="245"/>
    </row>
    <row r="27" spans="3:17" x14ac:dyDescent="0.3">
      <c r="C27" s="415"/>
      <c r="D27" s="416"/>
      <c r="E27" s="416"/>
      <c r="F27" s="247"/>
      <c r="G27" s="247"/>
      <c r="H27" s="246"/>
      <c r="I27" s="247"/>
      <c r="J27" s="247"/>
      <c r="K27" s="245"/>
    </row>
    <row r="28" spans="3:17" x14ac:dyDescent="0.3">
      <c r="C28" s="413"/>
      <c r="D28" s="414"/>
      <c r="E28" s="414"/>
      <c r="F28" s="247"/>
      <c r="G28" s="246"/>
      <c r="H28" s="246"/>
      <c r="I28" s="246"/>
      <c r="J28" s="246"/>
      <c r="K28" s="245"/>
    </row>
    <row r="29" spans="3:17" x14ac:dyDescent="0.3">
      <c r="F29" s="240"/>
      <c r="G29" s="240"/>
    </row>
    <row r="30" spans="3:17" x14ac:dyDescent="0.3">
      <c r="D30" s="413"/>
      <c r="E30" s="414"/>
      <c r="F30" s="252"/>
      <c r="G30" s="252"/>
      <c r="I30" s="252"/>
      <c r="J30" s="252"/>
    </row>
    <row r="31" spans="3:17" x14ac:dyDescent="0.3">
      <c r="D31" s="413"/>
      <c r="E31" s="414"/>
      <c r="F31" s="240"/>
      <c r="G31" s="240"/>
      <c r="I31" s="252"/>
      <c r="J31" s="252"/>
    </row>
    <row r="32" spans="3:17" x14ac:dyDescent="0.3">
      <c r="D32" s="413"/>
      <c r="E32" s="414"/>
      <c r="F32" s="253"/>
      <c r="G32" s="253"/>
      <c r="I32" s="252"/>
      <c r="J32" s="252"/>
    </row>
    <row r="33" spans="6:7" x14ac:dyDescent="0.3">
      <c r="F33" s="240"/>
      <c r="G33" s="240"/>
    </row>
  </sheetData>
  <mergeCells count="20">
    <mergeCell ref="D31:E31"/>
    <mergeCell ref="D32:E32"/>
    <mergeCell ref="C24:E24"/>
    <mergeCell ref="C25:E25"/>
    <mergeCell ref="C23:E23"/>
    <mergeCell ref="C26:E26"/>
    <mergeCell ref="C27:E27"/>
    <mergeCell ref="C28:E28"/>
    <mergeCell ref="D30:E30"/>
    <mergeCell ref="C17:E17"/>
    <mergeCell ref="C18:E18"/>
    <mergeCell ref="C19:E19"/>
    <mergeCell ref="C20:E20"/>
    <mergeCell ref="C21:E21"/>
    <mergeCell ref="C9:E9"/>
    <mergeCell ref="C5:D5"/>
    <mergeCell ref="C6:E6"/>
    <mergeCell ref="C3:K3"/>
    <mergeCell ref="C7:E7"/>
    <mergeCell ref="C8:E8"/>
  </mergeCells>
  <dataValidations count="2">
    <dataValidation type="list" allowBlank="1" showInputMessage="1" showErrorMessage="1" sqref="C1" xr:uid="{00000000-0002-0000-0000-000000000000}">
      <formula1>$Q$6:$Q$9</formula1>
    </dataValidation>
    <dataValidation type="textLength" operator="equal" allowBlank="1" showInputMessage="1" showErrorMessage="1" errorTitle="VALUE PLACES" error="Input the last two digits of the year. " sqref="E1" xr:uid="{00000000-0002-0000-0000-000001000000}">
      <formula1>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S15"/>
  <sheetViews>
    <sheetView showGridLines="0" workbookViewId="0">
      <selection activeCell="B2" sqref="B2:J15"/>
    </sheetView>
  </sheetViews>
  <sheetFormatPr baseColWidth="10" defaultColWidth="11.44140625" defaultRowHeight="14.4" x14ac:dyDescent="0.3"/>
  <cols>
    <col min="1" max="1" width="8.44140625" customWidth="1"/>
    <col min="2" max="2" width="13.5546875" customWidth="1"/>
    <col min="3" max="4" width="12.33203125" customWidth="1"/>
    <col min="5" max="5" width="10.33203125" customWidth="1"/>
    <col min="6" max="7" width="11.44140625" customWidth="1"/>
    <col min="8" max="9" width="15.6640625" customWidth="1"/>
    <col min="10" max="10" width="11.44140625" customWidth="1"/>
  </cols>
  <sheetData>
    <row r="2" spans="2:19" ht="17.25" customHeight="1" x14ac:dyDescent="0.3">
      <c r="B2" s="423" t="s">
        <v>150</v>
      </c>
      <c r="C2" s="423"/>
      <c r="D2" s="423"/>
      <c r="E2" s="423"/>
      <c r="F2" s="423"/>
      <c r="G2" s="423"/>
      <c r="H2" s="423"/>
      <c r="I2" s="423"/>
      <c r="J2" s="423"/>
      <c r="K2" s="421"/>
      <c r="L2" s="421"/>
      <c r="M2" s="421"/>
      <c r="N2" s="421"/>
      <c r="P2" s="421"/>
      <c r="Q2" s="421"/>
      <c r="R2" s="421"/>
      <c r="S2" s="421"/>
    </row>
    <row r="3" spans="2:19" ht="7.5" customHeight="1" x14ac:dyDescent="0.3"/>
    <row r="4" spans="2:19" x14ac:dyDescent="0.3">
      <c r="C4" s="235" t="s">
        <v>4</v>
      </c>
      <c r="D4" s="235" t="s">
        <v>5</v>
      </c>
      <c r="E4" s="339" t="s">
        <v>151</v>
      </c>
      <c r="H4" s="235" t="s">
        <v>7</v>
      </c>
      <c r="I4" s="235" t="s">
        <v>8</v>
      </c>
      <c r="J4" s="339" t="s">
        <v>151</v>
      </c>
      <c r="K4" s="242"/>
      <c r="L4" s="242"/>
      <c r="M4" s="242"/>
      <c r="N4" s="242"/>
      <c r="P4" s="242"/>
      <c r="Q4" s="242"/>
      <c r="R4" s="242"/>
      <c r="S4" s="242"/>
    </row>
    <row r="5" spans="2:19" x14ac:dyDescent="0.3">
      <c r="B5" s="347" t="s">
        <v>152</v>
      </c>
      <c r="C5" s="348">
        <v>20.022033333333333</v>
      </c>
      <c r="D5" s="348">
        <v>20.083733333333331</v>
      </c>
      <c r="E5" s="349">
        <v>-3.0721379823139827E-3</v>
      </c>
      <c r="G5" s="347" t="s">
        <v>152</v>
      </c>
      <c r="H5" s="348">
        <v>20.229333333333333</v>
      </c>
      <c r="I5" s="348">
        <v>20.27</v>
      </c>
      <c r="J5" s="349">
        <v>-2.0062489722084687E-3</v>
      </c>
    </row>
    <row r="6" spans="2:19" x14ac:dyDescent="0.3">
      <c r="B6" s="347" t="s">
        <v>153</v>
      </c>
      <c r="C6" s="348">
        <v>5.3127999999999993</v>
      </c>
      <c r="D6" s="348">
        <v>5.276766666666667</v>
      </c>
      <c r="E6" s="349">
        <v>6.8286766517373643E-3</v>
      </c>
      <c r="G6" s="347" t="s">
        <v>153</v>
      </c>
      <c r="H6" s="348">
        <v>5.3580166666666669</v>
      </c>
      <c r="I6" s="348">
        <v>5.43</v>
      </c>
      <c r="J6" s="349">
        <v>-1.3256599140576975E-2</v>
      </c>
    </row>
    <row r="7" spans="2:19" x14ac:dyDescent="0.3">
      <c r="B7" s="347" t="s">
        <v>154</v>
      </c>
      <c r="C7" s="348">
        <v>0.17026666666666668</v>
      </c>
      <c r="D7" s="348">
        <v>0.21393333333333334</v>
      </c>
      <c r="E7" s="349">
        <v>-0.2041134309753817</v>
      </c>
      <c r="G7" s="347" t="s">
        <v>154</v>
      </c>
      <c r="H7" s="348">
        <v>0.17818333333333333</v>
      </c>
      <c r="I7" s="348">
        <v>0.2202833333333333</v>
      </c>
      <c r="J7" s="349">
        <v>-0.19111750018915019</v>
      </c>
    </row>
    <row r="8" spans="2:19" hidden="1" x14ac:dyDescent="0.3">
      <c r="C8" s="348">
        <v>0</v>
      </c>
      <c r="D8" s="348">
        <v>0</v>
      </c>
    </row>
    <row r="10" spans="2:19" ht="15.6" x14ac:dyDescent="0.3">
      <c r="B10" s="423" t="s">
        <v>155</v>
      </c>
      <c r="C10" s="423"/>
      <c r="D10" s="423"/>
      <c r="E10" s="423"/>
      <c r="G10" s="438"/>
      <c r="H10" s="438"/>
      <c r="I10" s="438"/>
      <c r="J10" s="438"/>
    </row>
    <row r="11" spans="2:19" ht="8.25" customHeight="1" x14ac:dyDescent="0.3"/>
    <row r="12" spans="2:19" x14ac:dyDescent="0.3">
      <c r="C12" s="235" t="s">
        <v>4</v>
      </c>
      <c r="D12" s="235" t="s">
        <v>156</v>
      </c>
      <c r="E12" s="339" t="s">
        <v>5</v>
      </c>
    </row>
    <row r="13" spans="2:19" x14ac:dyDescent="0.3">
      <c r="B13" s="347" t="s">
        <v>152</v>
      </c>
      <c r="C13" s="348">
        <v>20.144300000000001</v>
      </c>
      <c r="D13" s="348">
        <v>19.863199999999999</v>
      </c>
      <c r="E13" s="348">
        <v>19.8157</v>
      </c>
    </row>
    <row r="14" spans="2:19" x14ac:dyDescent="0.3">
      <c r="B14" s="347" t="s">
        <v>153</v>
      </c>
      <c r="C14" s="348">
        <v>5.2626999999999997</v>
      </c>
      <c r="D14" s="348">
        <v>5.3754</v>
      </c>
      <c r="E14" s="348">
        <v>5.1317000000000004</v>
      </c>
    </row>
    <row r="15" spans="2:19" x14ac:dyDescent="0.3">
      <c r="B15" s="347" t="s">
        <v>154</v>
      </c>
      <c r="C15" s="348">
        <v>0.16120000000000001</v>
      </c>
      <c r="D15" s="348">
        <v>0.17879999999999999</v>
      </c>
      <c r="E15" s="348">
        <v>0.20610000000000001</v>
      </c>
    </row>
  </sheetData>
  <mergeCells count="5">
    <mergeCell ref="B2:J2"/>
    <mergeCell ref="K2:N2"/>
    <mergeCell ref="P2:S2"/>
    <mergeCell ref="B10:E10"/>
    <mergeCell ref="G10:J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L88"/>
  <sheetViews>
    <sheetView showGridLines="0" topLeftCell="C3" zoomScaleNormal="100" workbookViewId="0">
      <selection activeCell="E29" sqref="E29"/>
    </sheetView>
  </sheetViews>
  <sheetFormatPr baseColWidth="10" defaultColWidth="11.44140625" defaultRowHeight="14.4" x14ac:dyDescent="0.3"/>
  <cols>
    <col min="1" max="1" width="7.44140625" customWidth="1"/>
    <col min="2" max="2" width="50.44140625" customWidth="1"/>
    <col min="3" max="3" width="18.5546875" bestFit="1" customWidth="1"/>
    <col min="4" max="8" width="12.88671875" customWidth="1"/>
    <col min="9" max="9" width="16" bestFit="1" customWidth="1"/>
    <col min="10" max="10" width="14" customWidth="1"/>
    <col min="12" max="12" width="50.44140625" customWidth="1"/>
    <col min="13" max="18" width="11.44140625" customWidth="1"/>
    <col min="19" max="19" width="15" customWidth="1"/>
    <col min="20" max="20" width="11.44140625" customWidth="1"/>
    <col min="22" max="27" width="12.5546875" bestFit="1" customWidth="1"/>
    <col min="31" max="36" width="12.5546875" bestFit="1" customWidth="1"/>
  </cols>
  <sheetData>
    <row r="1" spans="2:32" ht="22.8" x14ac:dyDescent="0.4">
      <c r="B1" s="436" t="s">
        <v>157</v>
      </c>
      <c r="C1" s="436"/>
      <c r="D1" s="436"/>
      <c r="E1" s="436"/>
      <c r="F1" s="436"/>
      <c r="G1" s="436"/>
      <c r="H1" s="436"/>
      <c r="I1" s="436"/>
      <c r="J1" s="436"/>
      <c r="L1" s="436" t="s">
        <v>158</v>
      </c>
      <c r="M1" s="436"/>
      <c r="N1" s="436"/>
      <c r="O1" s="436"/>
      <c r="P1" s="436"/>
      <c r="Q1" s="436"/>
      <c r="R1" s="436"/>
      <c r="S1" s="436"/>
      <c r="T1" s="436"/>
      <c r="W1" s="337"/>
      <c r="AF1" s="337"/>
    </row>
    <row r="2" spans="2:32" ht="8.1" customHeight="1" x14ac:dyDescent="0.4">
      <c r="B2" s="338"/>
      <c r="C2" s="338"/>
      <c r="D2" s="338"/>
      <c r="E2" s="338"/>
      <c r="F2" s="338"/>
      <c r="G2" s="338"/>
      <c r="H2" s="338"/>
      <c r="I2" s="338"/>
      <c r="J2" s="338"/>
      <c r="L2" s="338"/>
      <c r="M2" s="338"/>
      <c r="N2" s="338"/>
      <c r="O2" s="338"/>
      <c r="P2" s="338"/>
      <c r="Q2" s="338"/>
      <c r="R2" s="338"/>
      <c r="S2" s="338"/>
      <c r="T2" s="338"/>
      <c r="W2" s="337"/>
      <c r="AF2" s="337"/>
    </row>
    <row r="3" spans="2:32" ht="22.8" x14ac:dyDescent="0.4">
      <c r="C3" s="439" t="s">
        <v>159</v>
      </c>
      <c r="D3" s="439"/>
      <c r="E3" s="439"/>
      <c r="F3" s="439"/>
      <c r="G3" s="439"/>
      <c r="H3" s="440" t="s">
        <v>160</v>
      </c>
      <c r="I3" s="402"/>
      <c r="J3" s="402"/>
      <c r="M3" s="439" t="s">
        <v>159</v>
      </c>
      <c r="N3" s="439"/>
      <c r="O3" s="439"/>
      <c r="P3" s="439"/>
      <c r="Q3" s="439"/>
      <c r="R3" s="441" t="s">
        <v>160</v>
      </c>
      <c r="W3" s="337"/>
      <c r="AF3" s="337"/>
    </row>
    <row r="4" spans="2:32" ht="14.1" customHeight="1" x14ac:dyDescent="0.4">
      <c r="C4" s="403" t="s">
        <v>161</v>
      </c>
      <c r="D4" s="403" t="s">
        <v>162</v>
      </c>
      <c r="E4" s="403" t="s">
        <v>163</v>
      </c>
      <c r="F4" s="403" t="s">
        <v>164</v>
      </c>
      <c r="G4" s="403" t="s">
        <v>165</v>
      </c>
      <c r="H4" s="440"/>
      <c r="I4" s="403" t="s">
        <v>166</v>
      </c>
      <c r="J4" s="403" t="s">
        <v>140</v>
      </c>
      <c r="M4" s="339" t="s">
        <v>161</v>
      </c>
      <c r="N4" s="339" t="s">
        <v>162</v>
      </c>
      <c r="O4" s="339" t="s">
        <v>163</v>
      </c>
      <c r="P4" s="339" t="s">
        <v>164</v>
      </c>
      <c r="Q4" s="339" t="s">
        <v>165</v>
      </c>
      <c r="R4" s="441"/>
      <c r="S4" s="339" t="s">
        <v>166</v>
      </c>
      <c r="T4" s="339" t="s">
        <v>140</v>
      </c>
      <c r="W4" s="337"/>
      <c r="AF4" s="337"/>
    </row>
    <row r="5" spans="2:32" ht="22.8" x14ac:dyDescent="0.4">
      <c r="B5" s="340"/>
      <c r="L5" s="340"/>
      <c r="W5" s="337"/>
      <c r="AF5" s="337"/>
    </row>
    <row r="6" spans="2:32" ht="15" customHeight="1" x14ac:dyDescent="0.4">
      <c r="B6" s="168" t="s">
        <v>167</v>
      </c>
      <c r="C6" s="341">
        <v>362.27265978895053</v>
      </c>
      <c r="D6" s="341">
        <v>118.24158957950002</v>
      </c>
      <c r="E6" s="341">
        <v>68.846206581400011</v>
      </c>
      <c r="F6" s="341">
        <v>31.629304385713802</v>
      </c>
      <c r="G6" s="341">
        <v>35.381100399532201</v>
      </c>
      <c r="H6" s="341"/>
      <c r="I6" s="341"/>
      <c r="J6" s="341">
        <v>616.37086073509658</v>
      </c>
      <c r="L6" s="168" t="s">
        <v>167</v>
      </c>
      <c r="M6" s="341">
        <v>647.2253304142921</v>
      </c>
      <c r="N6" s="341">
        <v>219.55829339500002</v>
      </c>
      <c r="O6" s="341">
        <v>150.3221971543</v>
      </c>
      <c r="P6" s="341">
        <v>70.378444478495709</v>
      </c>
      <c r="Q6" s="341">
        <v>70.507898721432298</v>
      </c>
      <c r="R6" s="341"/>
      <c r="S6" s="341"/>
      <c r="T6" s="341">
        <v>1157.9545947241259</v>
      </c>
      <c r="W6" s="337"/>
      <c r="AF6" s="337"/>
    </row>
    <row r="7" spans="2:32" ht="17.100000000000001" customHeight="1" x14ac:dyDescent="0.4">
      <c r="B7" s="404"/>
      <c r="L7" s="340"/>
      <c r="W7" s="337"/>
      <c r="AF7" s="337"/>
    </row>
    <row r="8" spans="2:32" ht="15" customHeight="1" x14ac:dyDescent="0.4">
      <c r="B8" s="168" t="s">
        <v>168</v>
      </c>
      <c r="C8" s="342">
        <v>22540.015090652028</v>
      </c>
      <c r="D8" s="342">
        <v>18655.608842118065</v>
      </c>
      <c r="E8" s="342">
        <v>3721.7705439040224</v>
      </c>
      <c r="F8" s="342">
        <v>2401.9675956726765</v>
      </c>
      <c r="G8" s="342">
        <v>2986.7889149159851</v>
      </c>
      <c r="H8" s="342">
        <v>3553.6623890029455</v>
      </c>
      <c r="I8" s="342">
        <v>-496.38079519150648</v>
      </c>
      <c r="J8" s="342">
        <v>53363.432581074223</v>
      </c>
      <c r="L8" s="168" t="s">
        <v>168</v>
      </c>
      <c r="M8" s="393">
        <v>39843.909222319948</v>
      </c>
      <c r="N8" s="393">
        <v>34904.301980039636</v>
      </c>
      <c r="O8" s="393">
        <v>8151.7756584157005</v>
      </c>
      <c r="P8" s="393">
        <v>5008.9378598958119</v>
      </c>
      <c r="Q8" s="393">
        <v>5897.7720385307857</v>
      </c>
      <c r="R8" s="393">
        <v>6516.4672791241928</v>
      </c>
      <c r="S8" s="393">
        <v>-895.17211998974631</v>
      </c>
      <c r="T8" s="393">
        <v>99427.991918336338</v>
      </c>
      <c r="W8" s="337"/>
      <c r="AF8" s="337"/>
    </row>
    <row r="9" spans="2:32" ht="15" customHeight="1" x14ac:dyDescent="0.4">
      <c r="B9" s="387" t="s">
        <v>169</v>
      </c>
      <c r="C9" s="142">
        <v>-294.55815249999995</v>
      </c>
      <c r="D9" s="142">
        <v>0</v>
      </c>
      <c r="E9" s="142">
        <v>-21.704955766427997</v>
      </c>
      <c r="F9" s="142">
        <v>0</v>
      </c>
      <c r="G9" s="142">
        <v>-1.8439625876705685</v>
      </c>
      <c r="H9" s="142">
        <v>-178.27372433740803</v>
      </c>
      <c r="I9" s="142">
        <v>496.38079519150648</v>
      </c>
      <c r="J9" s="142">
        <v>0</v>
      </c>
      <c r="L9" s="387" t="s">
        <v>169</v>
      </c>
      <c r="M9" s="394">
        <v>-530.52536566999993</v>
      </c>
      <c r="N9" s="394">
        <v>0</v>
      </c>
      <c r="O9" s="394">
        <v>-44.73515881546475</v>
      </c>
      <c r="P9" s="394">
        <v>0</v>
      </c>
      <c r="Q9" s="394">
        <v>-3.3354620100884933</v>
      </c>
      <c r="R9" s="394">
        <v>-316.57613349419302</v>
      </c>
      <c r="S9" s="394">
        <v>895.17211998974631</v>
      </c>
      <c r="T9" s="394">
        <v>1.4551915228366852E-14</v>
      </c>
      <c r="W9" s="337"/>
      <c r="AF9" s="337"/>
    </row>
    <row r="10" spans="2:32" ht="15" customHeight="1" x14ac:dyDescent="0.4">
      <c r="B10" s="168" t="s">
        <v>170</v>
      </c>
      <c r="C10" s="342">
        <v>22245.456938152027</v>
      </c>
      <c r="D10" s="342">
        <v>18655.608842118065</v>
      </c>
      <c r="E10" s="342">
        <v>3700.0655881375942</v>
      </c>
      <c r="F10" s="342">
        <v>2401.9675956726765</v>
      </c>
      <c r="G10" s="342">
        <v>2984.9449523283147</v>
      </c>
      <c r="H10" s="342">
        <v>3375.3886646655374</v>
      </c>
      <c r="I10" s="342">
        <v>0</v>
      </c>
      <c r="J10" s="342">
        <v>53363.432581074223</v>
      </c>
      <c r="L10" s="168" t="s">
        <v>170</v>
      </c>
      <c r="M10" s="393">
        <v>39313.38385664994</v>
      </c>
      <c r="N10" s="393">
        <v>34904.301980039636</v>
      </c>
      <c r="O10" s="393">
        <v>8107.0404996002353</v>
      </c>
      <c r="P10" s="393">
        <v>5008.9378598958119</v>
      </c>
      <c r="Q10" s="393">
        <v>5894.4365765206976</v>
      </c>
      <c r="R10" s="393">
        <v>6199.8911456300002</v>
      </c>
      <c r="S10" s="393">
        <v>0</v>
      </c>
      <c r="T10" s="393">
        <v>99427.991918336338</v>
      </c>
      <c r="W10" s="337"/>
      <c r="AF10" s="337"/>
    </row>
    <row r="11" spans="2:32" ht="15" customHeight="1" x14ac:dyDescent="0.4">
      <c r="B11" s="387" t="s">
        <v>65</v>
      </c>
      <c r="C11" s="142">
        <v>4823.3759504935815</v>
      </c>
      <c r="D11" s="142">
        <v>2412.0739533701949</v>
      </c>
      <c r="E11" s="142">
        <v>454.60089514438607</v>
      </c>
      <c r="F11" s="142">
        <v>186.7196072288159</v>
      </c>
      <c r="G11" s="142">
        <v>184.28771902353381</v>
      </c>
      <c r="H11" s="142">
        <v>74.937747593287227</v>
      </c>
      <c r="I11" s="142">
        <v>0</v>
      </c>
      <c r="J11" s="142">
        <v>8135.9958728537977</v>
      </c>
      <c r="L11" s="387" t="s">
        <v>65</v>
      </c>
      <c r="M11" s="394">
        <v>7961.1629901933884</v>
      </c>
      <c r="N11" s="394">
        <v>4169.7939200233523</v>
      </c>
      <c r="O11" s="394">
        <v>1290.7112079997091</v>
      </c>
      <c r="P11" s="394">
        <v>571.10720334236407</v>
      </c>
      <c r="Q11" s="394">
        <v>430.37327182869132</v>
      </c>
      <c r="R11" s="394">
        <v>-5.0994062012820942</v>
      </c>
      <c r="S11" s="394">
        <v>0</v>
      </c>
      <c r="T11" s="394">
        <v>14418.049187186223</v>
      </c>
      <c r="W11" s="337"/>
      <c r="AF11" s="337"/>
    </row>
    <row r="12" spans="2:32" ht="15" customHeight="1" x14ac:dyDescent="0.4">
      <c r="B12" s="168" t="s">
        <v>75</v>
      </c>
      <c r="C12" s="342">
        <v>5610.6759042757203</v>
      </c>
      <c r="D12" s="342">
        <v>2976.7142745107135</v>
      </c>
      <c r="E12" s="342">
        <v>753.11312284805024</v>
      </c>
      <c r="F12" s="342">
        <v>384.18529372481316</v>
      </c>
      <c r="G12" s="342">
        <v>436.98921932477526</v>
      </c>
      <c r="H12" s="342">
        <v>274.01639708642216</v>
      </c>
      <c r="I12" s="342">
        <v>0</v>
      </c>
      <c r="J12" s="342">
        <v>10435.694211770495</v>
      </c>
      <c r="L12" s="168" t="s">
        <v>75</v>
      </c>
      <c r="M12" s="393">
        <v>9496.6014708655293</v>
      </c>
      <c r="N12" s="393">
        <v>5331.0633303512932</v>
      </c>
      <c r="O12" s="393">
        <v>1877.1774779307061</v>
      </c>
      <c r="P12" s="393">
        <v>933.78590703103725</v>
      </c>
      <c r="Q12" s="393">
        <v>940.29284391796125</v>
      </c>
      <c r="R12" s="393">
        <v>384.24803077910781</v>
      </c>
      <c r="S12" s="393">
        <v>0</v>
      </c>
      <c r="T12" s="393">
        <v>18963.169060875636</v>
      </c>
      <c r="W12" s="337"/>
      <c r="AF12" s="337"/>
    </row>
    <row r="13" spans="2:32" ht="15" customHeight="1" x14ac:dyDescent="0.4">
      <c r="B13" s="343" t="s">
        <v>171</v>
      </c>
      <c r="C13" s="344">
        <v>0.25221670743265973</v>
      </c>
      <c r="D13" s="344">
        <v>0.15956135764330018</v>
      </c>
      <c r="E13" s="344">
        <v>0.20354047919110677</v>
      </c>
      <c r="F13" s="344">
        <v>0.15994607688169965</v>
      </c>
      <c r="G13" s="344">
        <v>0.14639774813398659</v>
      </c>
      <c r="H13" s="344">
        <v>8.1180694820391613E-2</v>
      </c>
      <c r="I13" s="344"/>
      <c r="J13" s="344">
        <v>0.19555890067445922</v>
      </c>
      <c r="L13" s="343" t="s">
        <v>171</v>
      </c>
      <c r="M13" s="344">
        <v>0.2415615380627979</v>
      </c>
      <c r="N13" s="344">
        <v>0.15273370409756121</v>
      </c>
      <c r="O13" s="344">
        <v>0.23154904407141808</v>
      </c>
      <c r="P13" s="344">
        <v>0.18642393520339268</v>
      </c>
      <c r="Q13" s="344">
        <v>0.15952209031537104</v>
      </c>
      <c r="R13" s="344">
        <v>6.1976576967798125E-2</v>
      </c>
      <c r="S13" s="344"/>
      <c r="T13" s="344">
        <v>0.19072263952037516</v>
      </c>
      <c r="W13" s="337"/>
      <c r="AF13" s="337"/>
    </row>
    <row r="14" spans="2:32" ht="15" customHeight="1" x14ac:dyDescent="0.4">
      <c r="B14" s="387" t="s">
        <v>172</v>
      </c>
      <c r="C14" s="142">
        <v>37.634964416837832</v>
      </c>
      <c r="D14" s="142">
        <v>-2.4762427101518623</v>
      </c>
      <c r="E14" s="142">
        <v>13.790573377418001</v>
      </c>
      <c r="F14" s="142">
        <v>3.9404492873931938</v>
      </c>
      <c r="G14" s="142">
        <v>0.39677488960949997</v>
      </c>
      <c r="H14" s="142">
        <v>2.5794929926620003</v>
      </c>
      <c r="I14" s="142">
        <v>0</v>
      </c>
      <c r="J14" s="142">
        <v>55.866012253768666</v>
      </c>
      <c r="L14" s="387" t="s">
        <v>172</v>
      </c>
      <c r="M14" s="394">
        <v>37.634964416837832</v>
      </c>
      <c r="N14" s="394">
        <v>0.1031149349641346</v>
      </c>
      <c r="O14" s="394">
        <v>19.340849252018</v>
      </c>
      <c r="P14" s="394">
        <v>3.9404492873931938</v>
      </c>
      <c r="Q14" s="394">
        <v>3.0703054298875001</v>
      </c>
      <c r="R14" s="394">
        <v>5.4546697791460002</v>
      </c>
      <c r="S14" s="394">
        <v>0</v>
      </c>
      <c r="T14" s="394">
        <v>69.544353100246667</v>
      </c>
      <c r="W14" s="337"/>
      <c r="AF14" s="337"/>
    </row>
    <row r="15" spans="2:32" ht="15" customHeight="1" x14ac:dyDescent="0.4">
      <c r="B15" s="387" t="s">
        <v>173</v>
      </c>
      <c r="C15" s="142">
        <v>749.6649899457567</v>
      </c>
      <c r="D15" s="142">
        <v>567.11656385066988</v>
      </c>
      <c r="E15" s="142">
        <v>284.72165432624598</v>
      </c>
      <c r="F15" s="142">
        <v>193.52523720860412</v>
      </c>
      <c r="G15" s="142">
        <v>252.30472541163203</v>
      </c>
      <c r="H15" s="142">
        <v>196.49915592002196</v>
      </c>
      <c r="I15" s="142">
        <v>0</v>
      </c>
      <c r="J15" s="142">
        <v>2243.8323266629309</v>
      </c>
      <c r="L15" s="387" t="s">
        <v>173</v>
      </c>
      <c r="M15" s="394">
        <v>1497.8035168357569</v>
      </c>
      <c r="N15" s="394">
        <v>1161.1662953929758</v>
      </c>
      <c r="O15" s="394">
        <v>567.12542067897903</v>
      </c>
      <c r="P15" s="394">
        <v>358.73825440128007</v>
      </c>
      <c r="Q15" s="394">
        <v>506.84926665938252</v>
      </c>
      <c r="R15" s="394">
        <v>383.892766620793</v>
      </c>
      <c r="S15" s="394">
        <v>0</v>
      </c>
      <c r="T15" s="394">
        <v>4475.5755205891674</v>
      </c>
      <c r="W15" s="337"/>
      <c r="AF15" s="337"/>
    </row>
    <row r="16" spans="2:32" ht="15" customHeight="1" x14ac:dyDescent="0.4">
      <c r="B16" s="406" t="s">
        <v>187</v>
      </c>
      <c r="C16" s="142">
        <v>-448.02730538008177</v>
      </c>
      <c r="D16" s="142">
        <v>-129.36721331530001</v>
      </c>
      <c r="E16" s="142">
        <v>-105.66476869320512</v>
      </c>
      <c r="F16" s="142">
        <v>-160.61455914846402</v>
      </c>
      <c r="G16" s="142">
        <v>-27.689419938728996</v>
      </c>
      <c r="H16" s="142">
        <v>-4.5095500056070232</v>
      </c>
      <c r="I16" s="142">
        <v>0</v>
      </c>
      <c r="J16" s="142">
        <v>-875.87281648138696</v>
      </c>
      <c r="L16" s="387" t="s">
        <v>187</v>
      </c>
      <c r="M16" s="394">
        <v>-1152.9571226700816</v>
      </c>
      <c r="N16" s="394">
        <v>-299.44063407932003</v>
      </c>
      <c r="O16" s="394">
        <v>-58.113626819671133</v>
      </c>
      <c r="P16" s="394">
        <v>-227.22293117575202</v>
      </c>
      <c r="Q16" s="394">
        <v>-46.577018018699498</v>
      </c>
      <c r="R16" s="394">
        <v>-11.972930624822038</v>
      </c>
      <c r="S16" s="394">
        <v>0</v>
      </c>
      <c r="T16" s="394">
        <v>-1796.2842633883465</v>
      </c>
      <c r="W16" s="337"/>
      <c r="AF16" s="337"/>
    </row>
    <row r="17" spans="2:32" ht="15" hidden="1" customHeight="1" x14ac:dyDescent="0.4">
      <c r="B17" s="387" t="s">
        <v>175</v>
      </c>
      <c r="C17" s="142">
        <v>0</v>
      </c>
      <c r="D17" s="142">
        <v>0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L17" s="387" t="s">
        <v>175</v>
      </c>
      <c r="M17" s="394">
        <v>0</v>
      </c>
      <c r="N17" s="394">
        <v>0</v>
      </c>
      <c r="O17" s="394">
        <v>0</v>
      </c>
      <c r="P17" s="394">
        <v>0</v>
      </c>
      <c r="Q17" s="394">
        <v>0</v>
      </c>
      <c r="R17" s="394">
        <v>0</v>
      </c>
      <c r="S17" s="394">
        <v>0</v>
      </c>
      <c r="T17" s="394">
        <v>0</v>
      </c>
      <c r="W17" s="337"/>
      <c r="AF17" s="337"/>
    </row>
    <row r="18" spans="2:32" ht="15" customHeight="1" x14ac:dyDescent="0.4">
      <c r="B18" s="387" t="s">
        <v>176</v>
      </c>
      <c r="C18" s="142">
        <v>177.69416829784277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177.69416829784277</v>
      </c>
      <c r="L18" s="387" t="s">
        <v>176</v>
      </c>
      <c r="M18" s="394">
        <v>257.62679616535775</v>
      </c>
      <c r="N18" s="394">
        <v>0</v>
      </c>
      <c r="O18" s="394">
        <v>0</v>
      </c>
      <c r="P18" s="394">
        <v>0</v>
      </c>
      <c r="Q18" s="394">
        <v>0</v>
      </c>
      <c r="R18" s="394">
        <v>0</v>
      </c>
      <c r="S18" s="394">
        <v>0</v>
      </c>
      <c r="T18" s="394">
        <v>257.62679616535775</v>
      </c>
      <c r="W18" s="337"/>
      <c r="AF18" s="337"/>
    </row>
    <row r="19" spans="2:32" ht="15" customHeight="1" x14ac:dyDescent="0.4">
      <c r="B19" s="387" t="s">
        <v>177</v>
      </c>
      <c r="C19" s="142">
        <v>4597.5653285022081</v>
      </c>
      <c r="D19" s="142">
        <v>2238.1842273447437</v>
      </c>
      <c r="E19" s="142">
        <v>348.93612645118122</v>
      </c>
      <c r="F19" s="142">
        <v>26.105048071529311</v>
      </c>
      <c r="G19" s="142">
        <v>156.59829908480486</v>
      </c>
      <c r="H19" s="142">
        <v>70.428196119720013</v>
      </c>
      <c r="I19" s="142">
        <v>0</v>
      </c>
      <c r="J19" s="142">
        <v>7437.8172255741874</v>
      </c>
      <c r="L19" s="387" t="s">
        <v>177</v>
      </c>
      <c r="M19" s="394">
        <v>7150.715178779531</v>
      </c>
      <c r="N19" s="394">
        <v>3785.4707732338811</v>
      </c>
      <c r="O19" s="394">
        <v>1232.5975811800381</v>
      </c>
      <c r="P19" s="394">
        <v>343.88427215693702</v>
      </c>
      <c r="Q19" s="394">
        <v>383.79625380999181</v>
      </c>
      <c r="R19" s="394">
        <v>-17.072338294063929</v>
      </c>
      <c r="S19" s="394">
        <v>0</v>
      </c>
      <c r="T19" s="394">
        <v>12879.391720866315</v>
      </c>
      <c r="W19" s="337"/>
      <c r="AF19" s="337"/>
    </row>
    <row r="20" spans="2:32" ht="13.5" customHeight="1" x14ac:dyDescent="0.4">
      <c r="B20" s="405"/>
      <c r="L20" s="345"/>
      <c r="W20" s="337"/>
      <c r="AF20" s="337"/>
    </row>
    <row r="21" spans="2:32" ht="15" customHeight="1" x14ac:dyDescent="0.4">
      <c r="B21" s="168" t="s">
        <v>178</v>
      </c>
      <c r="C21" s="342">
        <v>81007.892406146566</v>
      </c>
      <c r="D21" s="342">
        <v>105056.92444560368</v>
      </c>
      <c r="E21" s="342">
        <v>38909.785556754352</v>
      </c>
      <c r="F21" s="342">
        <v>11599.168971083342</v>
      </c>
      <c r="G21" s="342">
        <v>21460.431300384247</v>
      </c>
      <c r="H21" s="342">
        <v>13138.17326294407</v>
      </c>
      <c r="I21" s="342">
        <v>-12511.276989975868</v>
      </c>
      <c r="J21" s="342">
        <v>258661.0989529404</v>
      </c>
      <c r="L21" s="168" t="s">
        <v>178</v>
      </c>
      <c r="M21" s="393">
        <v>81007.892406146566</v>
      </c>
      <c r="N21" s="393">
        <v>105056.92444560368</v>
      </c>
      <c r="O21" s="393">
        <v>38909.785556754352</v>
      </c>
      <c r="P21" s="393">
        <v>11599.168971083342</v>
      </c>
      <c r="Q21" s="393">
        <v>21460.431300384247</v>
      </c>
      <c r="R21" s="393">
        <v>13138.17326294407</v>
      </c>
      <c r="S21" s="393">
        <v>-12511.276989975868</v>
      </c>
      <c r="T21" s="393">
        <v>258661.0989529404</v>
      </c>
      <c r="W21" s="337"/>
      <c r="AF21" s="337"/>
    </row>
    <row r="22" spans="2:32" ht="15" customHeight="1" x14ac:dyDescent="0.4">
      <c r="B22" s="387" t="s">
        <v>179</v>
      </c>
      <c r="C22" s="142">
        <v>7893.086090247014</v>
      </c>
      <c r="D22" s="142">
        <v>638.37989192173893</v>
      </c>
      <c r="E22" s="142">
        <v>0</v>
      </c>
      <c r="F22" s="142">
        <v>473.56032753614005</v>
      </c>
      <c r="G22" s="142">
        <v>0</v>
      </c>
      <c r="H22" s="142">
        <v>0</v>
      </c>
      <c r="I22" s="142">
        <v>0</v>
      </c>
      <c r="J22" s="142">
        <v>9005.0263097048919</v>
      </c>
      <c r="L22" s="387" t="s">
        <v>179</v>
      </c>
      <c r="M22" s="394">
        <v>7893.086090247014</v>
      </c>
      <c r="N22" s="394">
        <v>638.37989192173893</v>
      </c>
      <c r="O22" s="394">
        <v>0</v>
      </c>
      <c r="P22" s="394">
        <v>473.56032753614005</v>
      </c>
      <c r="Q22" s="394">
        <v>0</v>
      </c>
      <c r="R22" s="394">
        <v>0</v>
      </c>
      <c r="S22" s="394">
        <v>0</v>
      </c>
      <c r="T22" s="394">
        <v>9005.0263097048919</v>
      </c>
      <c r="W22" s="337"/>
      <c r="AF22" s="337"/>
    </row>
    <row r="23" spans="2:32" ht="15" customHeight="1" x14ac:dyDescent="0.4">
      <c r="B23" s="387" t="s">
        <v>180</v>
      </c>
      <c r="C23" s="142">
        <v>55728.384774558777</v>
      </c>
      <c r="D23" s="142">
        <v>37257.687132933344</v>
      </c>
      <c r="E23" s="142">
        <v>12110.374851400737</v>
      </c>
      <c r="F23" s="142">
        <v>1663.8984991354559</v>
      </c>
      <c r="G23" s="142">
        <v>5463.3160960656505</v>
      </c>
      <c r="H23" s="142">
        <v>4698.3510950795462</v>
      </c>
      <c r="I23" s="142">
        <v>-8024.3877329631614</v>
      </c>
      <c r="J23" s="142">
        <v>108897.62471621035</v>
      </c>
      <c r="L23" s="387" t="s">
        <v>180</v>
      </c>
      <c r="M23" s="394">
        <v>55728.384774558777</v>
      </c>
      <c r="N23" s="394">
        <v>37257.687132933344</v>
      </c>
      <c r="O23" s="394">
        <v>12110.374851400737</v>
      </c>
      <c r="P23" s="394">
        <v>1663.8984991354559</v>
      </c>
      <c r="Q23" s="394">
        <v>5463.3160960656505</v>
      </c>
      <c r="R23" s="394">
        <v>4698.3510950795462</v>
      </c>
      <c r="S23" s="394">
        <v>-8024.3877329631614</v>
      </c>
      <c r="T23" s="394">
        <v>108897.62471621035</v>
      </c>
      <c r="W23" s="337"/>
      <c r="AF23" s="337"/>
    </row>
    <row r="24" spans="2:32" ht="15" customHeight="1" x14ac:dyDescent="0.4">
      <c r="B24" s="387" t="s">
        <v>181</v>
      </c>
      <c r="C24" s="142">
        <v>1976.0234782437003</v>
      </c>
      <c r="D24" s="142">
        <v>513.68153364391515</v>
      </c>
      <c r="E24" s="142">
        <v>383.88133709886466</v>
      </c>
      <c r="F24" s="142">
        <v>278.65343635727402</v>
      </c>
      <c r="G24" s="142">
        <v>185.96171395865699</v>
      </c>
      <c r="H24" s="142">
        <v>132.18164179445094</v>
      </c>
      <c r="I24" s="142">
        <v>0</v>
      </c>
      <c r="J24" s="142">
        <v>3470.3831410968623</v>
      </c>
      <c r="L24" s="387" t="s">
        <v>181</v>
      </c>
      <c r="M24" s="394">
        <v>1976.0234782437003</v>
      </c>
      <c r="N24" s="394">
        <v>513.68153364391515</v>
      </c>
      <c r="O24" s="394">
        <v>383.88133709886466</v>
      </c>
      <c r="P24" s="394">
        <v>278.65343635727402</v>
      </c>
      <c r="Q24" s="394">
        <v>185.96171395865699</v>
      </c>
      <c r="R24" s="394">
        <v>132.18164179445094</v>
      </c>
      <c r="S24" s="394">
        <v>0</v>
      </c>
      <c r="T24" s="394">
        <v>3470.3831410968623</v>
      </c>
      <c r="W24" s="337"/>
      <c r="AF24" s="337"/>
    </row>
    <row r="25" spans="2:32" ht="5.0999999999999996" customHeight="1" x14ac:dyDescent="0.4">
      <c r="B25" s="346"/>
      <c r="L25" s="346"/>
      <c r="W25" s="337"/>
      <c r="AF25" s="337"/>
    </row>
    <row r="26" spans="2:32" ht="15.6" customHeight="1" x14ac:dyDescent="0.4">
      <c r="B26" s="120" t="s">
        <v>182</v>
      </c>
      <c r="L26" s="120" t="s">
        <v>182</v>
      </c>
      <c r="W26" s="337"/>
      <c r="AF26" s="337"/>
    </row>
    <row r="27" spans="2:32" ht="22.8" x14ac:dyDescent="0.4">
      <c r="W27" s="337"/>
      <c r="AF27" s="337"/>
    </row>
    <row r="28" spans="2:32" ht="22.8" x14ac:dyDescent="0.4">
      <c r="C28" s="30"/>
      <c r="D28" s="30"/>
      <c r="E28" s="30"/>
      <c r="F28" s="30"/>
      <c r="G28" s="30"/>
      <c r="H28" s="30"/>
      <c r="I28" s="30"/>
      <c r="J28" s="30"/>
      <c r="M28" s="30"/>
      <c r="N28" s="30"/>
      <c r="O28" s="30"/>
      <c r="P28" s="30"/>
      <c r="Q28" s="30"/>
      <c r="R28" s="30"/>
      <c r="S28" s="30"/>
      <c r="T28" s="30"/>
      <c r="W28" s="337"/>
      <c r="AF28" s="337"/>
    </row>
    <row r="29" spans="2:32" ht="22.8" x14ac:dyDescent="0.4">
      <c r="C29" s="31"/>
      <c r="D29" s="31"/>
      <c r="E29" s="31"/>
      <c r="F29" s="31"/>
      <c r="G29" s="31"/>
      <c r="H29" s="31"/>
      <c r="I29" s="31"/>
      <c r="J29" s="31"/>
      <c r="M29" s="27"/>
      <c r="N29" s="27"/>
      <c r="O29" s="27"/>
      <c r="P29" s="27"/>
      <c r="Q29" s="27"/>
      <c r="R29" s="27"/>
      <c r="S29" s="27"/>
      <c r="T29" s="27"/>
      <c r="W29" s="337"/>
      <c r="AF29" s="337"/>
    </row>
    <row r="30" spans="2:32" ht="22.8" x14ac:dyDescent="0.4">
      <c r="C30" s="27"/>
      <c r="D30" s="27"/>
      <c r="E30" s="27"/>
      <c r="F30" s="27"/>
      <c r="G30" s="27"/>
      <c r="H30" s="27"/>
      <c r="I30" s="27"/>
      <c r="J30" s="27"/>
      <c r="M30" s="27"/>
      <c r="N30" s="27"/>
      <c r="O30" s="27"/>
      <c r="P30" s="27"/>
      <c r="Q30" s="27"/>
      <c r="R30" s="27"/>
      <c r="S30" s="27"/>
      <c r="T30" s="27"/>
      <c r="W30" s="337"/>
      <c r="AF30" s="337"/>
    </row>
    <row r="31" spans="2:32" ht="22.8" x14ac:dyDescent="0.4">
      <c r="W31" s="337"/>
      <c r="AF31" s="337"/>
    </row>
    <row r="32" spans="2:32" ht="22.8" x14ac:dyDescent="0.4">
      <c r="B32" s="436" t="s">
        <v>183</v>
      </c>
      <c r="C32" s="436"/>
      <c r="D32" s="436"/>
      <c r="E32" s="436"/>
      <c r="F32" s="436"/>
      <c r="G32" s="436"/>
      <c r="H32" s="436"/>
      <c r="I32" s="436"/>
      <c r="J32" s="436"/>
      <c r="L32" s="436" t="s">
        <v>184</v>
      </c>
      <c r="M32" s="436"/>
      <c r="N32" s="436"/>
      <c r="O32" s="436"/>
      <c r="P32" s="436"/>
      <c r="Q32" s="436"/>
      <c r="R32" s="436"/>
      <c r="S32" s="436"/>
      <c r="T32" s="436"/>
      <c r="W32" s="337"/>
      <c r="AF32" s="337"/>
    </row>
    <row r="33" spans="2:38" ht="10.5" customHeight="1" x14ac:dyDescent="0.4">
      <c r="B33" s="338"/>
      <c r="C33" s="338"/>
      <c r="D33" s="338"/>
      <c r="E33" s="338"/>
      <c r="F33" s="338"/>
      <c r="G33" s="338"/>
      <c r="H33" s="338"/>
      <c r="I33" s="338"/>
      <c r="J33" s="338"/>
      <c r="L33" s="338"/>
      <c r="M33" s="338"/>
      <c r="N33" s="338"/>
      <c r="O33" s="338"/>
      <c r="P33" s="338"/>
      <c r="Q33" s="338"/>
      <c r="R33" s="338"/>
      <c r="S33" s="338"/>
      <c r="T33" s="338"/>
    </row>
    <row r="34" spans="2:38" ht="15.75" customHeight="1" x14ac:dyDescent="0.3">
      <c r="C34" s="439" t="s">
        <v>159</v>
      </c>
      <c r="D34" s="439"/>
      <c r="E34" s="439"/>
      <c r="F34" s="439"/>
      <c r="G34" s="439"/>
      <c r="H34" s="440" t="s">
        <v>160</v>
      </c>
      <c r="I34" s="402"/>
      <c r="J34" s="402"/>
      <c r="M34" s="439" t="s">
        <v>159</v>
      </c>
      <c r="N34" s="439"/>
      <c r="O34" s="439"/>
      <c r="P34" s="439"/>
      <c r="Q34" s="439"/>
      <c r="R34" s="441" t="s">
        <v>160</v>
      </c>
    </row>
    <row r="35" spans="2:38" ht="15.6" x14ac:dyDescent="0.3">
      <c r="C35" s="403" t="s">
        <v>161</v>
      </c>
      <c r="D35" s="403" t="s">
        <v>162</v>
      </c>
      <c r="E35" s="403" t="s">
        <v>163</v>
      </c>
      <c r="F35" s="403" t="s">
        <v>164</v>
      </c>
      <c r="G35" s="403" t="s">
        <v>165</v>
      </c>
      <c r="H35" s="440"/>
      <c r="I35" s="403" t="s">
        <v>166</v>
      </c>
      <c r="J35" s="403" t="s">
        <v>140</v>
      </c>
      <c r="M35" s="339" t="s">
        <v>161</v>
      </c>
      <c r="N35" s="339" t="s">
        <v>162</v>
      </c>
      <c r="O35" s="339" t="s">
        <v>163</v>
      </c>
      <c r="P35" s="339" t="s">
        <v>164</v>
      </c>
      <c r="Q35" s="339" t="s">
        <v>165</v>
      </c>
      <c r="R35" s="441"/>
      <c r="S35" s="339" t="s">
        <v>166</v>
      </c>
      <c r="T35" s="339" t="s">
        <v>140</v>
      </c>
    </row>
    <row r="36" spans="2:38" ht="15.6" x14ac:dyDescent="0.3">
      <c r="B36" s="340"/>
      <c r="L36" s="340"/>
    </row>
    <row r="37" spans="2:38" x14ac:dyDescent="0.3">
      <c r="B37" s="168" t="s">
        <v>167</v>
      </c>
      <c r="C37" s="341" t="e">
        <f>[3]Segments!#REF!</f>
        <v>#REF!</v>
      </c>
      <c r="D37" s="341" t="e">
        <f>[3]Segments!#REF!</f>
        <v>#REF!</v>
      </c>
      <c r="E37" s="341" t="e">
        <f>[3]Segments!#REF!</f>
        <v>#REF!</v>
      </c>
      <c r="F37" s="341" t="e">
        <f>[3]Segments!#REF!</f>
        <v>#REF!</v>
      </c>
      <c r="G37" s="341" t="e">
        <f>[3]Segments!#REF!</f>
        <v>#REF!</v>
      </c>
      <c r="H37" s="341"/>
      <c r="I37" s="341"/>
      <c r="J37" s="341" t="e">
        <f>[3]Segments!#REF!</f>
        <v>#REF!</v>
      </c>
      <c r="L37" s="168" t="s">
        <v>167</v>
      </c>
      <c r="M37" s="341" t="e">
        <f>[3]Segments!#REF!</f>
        <v>#REF!</v>
      </c>
      <c r="N37" s="341" t="e">
        <f>[3]Segments!#REF!</f>
        <v>#REF!</v>
      </c>
      <c r="O37" s="341" t="e">
        <f>[3]Segments!#REF!</f>
        <v>#REF!</v>
      </c>
      <c r="P37" s="341" t="e">
        <f>[3]Segments!#REF!</f>
        <v>#REF!</v>
      </c>
      <c r="Q37" s="341" t="e">
        <f>[3]Segments!#REF!</f>
        <v>#REF!</v>
      </c>
      <c r="R37" s="341"/>
      <c r="S37" s="341"/>
      <c r="T37" s="341" t="e">
        <f>[3]Segments!#REF!</f>
        <v>#REF!</v>
      </c>
    </row>
    <row r="38" spans="2:38" ht="9.75" customHeight="1" x14ac:dyDescent="0.3">
      <c r="B38" s="404"/>
      <c r="L38" s="340"/>
    </row>
    <row r="39" spans="2:38" x14ac:dyDescent="0.3">
      <c r="B39" s="168" t="s">
        <v>168</v>
      </c>
      <c r="C39" s="342" t="e">
        <f>[3]Segments!#REF!</f>
        <v>#REF!</v>
      </c>
      <c r="D39" s="342" t="e">
        <f>[3]Segments!#REF!</f>
        <v>#REF!</v>
      </c>
      <c r="E39" s="342" t="e">
        <f>[3]Segments!#REF!</f>
        <v>#REF!</v>
      </c>
      <c r="F39" s="342" t="e">
        <f>[3]Segments!#REF!</f>
        <v>#REF!</v>
      </c>
      <c r="G39" s="342" t="e">
        <f>[3]Segments!#REF!</f>
        <v>#REF!</v>
      </c>
      <c r="H39" s="342" t="e">
        <f>[3]Segments!#REF!</f>
        <v>#REF!</v>
      </c>
      <c r="I39" s="342" t="e">
        <f>[3]Segments!#REF!</f>
        <v>#REF!</v>
      </c>
      <c r="J39" s="342" t="e">
        <f>[3]Segments!#REF!</f>
        <v>#REF!</v>
      </c>
      <c r="L39" s="168" t="s">
        <v>168</v>
      </c>
      <c r="M39" s="393" t="e">
        <f>[3]Segments!#REF!</f>
        <v>#REF!</v>
      </c>
      <c r="N39" s="393" t="e">
        <f>[3]Segments!#REF!</f>
        <v>#REF!</v>
      </c>
      <c r="O39" s="393" t="e">
        <f>[3]Segments!#REF!</f>
        <v>#REF!</v>
      </c>
      <c r="P39" s="393" t="e">
        <f>[3]Segments!#REF!</f>
        <v>#REF!</v>
      </c>
      <c r="Q39" s="393" t="e">
        <f>[3]Segments!#REF!</f>
        <v>#REF!</v>
      </c>
      <c r="R39" s="393" t="e">
        <f>[3]Segments!#REF!</f>
        <v>#REF!</v>
      </c>
      <c r="S39" s="393" t="e">
        <f>[3]Segments!#REF!</f>
        <v>#REF!</v>
      </c>
      <c r="T39" s="393" t="e">
        <f>[3]Segments!#REF!</f>
        <v>#REF!</v>
      </c>
      <c r="V39" s="363" t="e">
        <f>+C39-'[4]Comparativo Trimestral'!AC4/1000</f>
        <v>#REF!</v>
      </c>
      <c r="W39" s="363" t="e">
        <f>+D39-'[4]Comparativo Trimestral'!AD4/1000</f>
        <v>#REF!</v>
      </c>
      <c r="X39" s="363" t="e">
        <f>+E39-'[4]Comparativo Trimestral'!AE4/1000</f>
        <v>#REF!</v>
      </c>
      <c r="Y39" s="363" t="e">
        <f>+F39-'[4]Comparativo Trimestral'!AF4/1000</f>
        <v>#REF!</v>
      </c>
      <c r="Z39" s="363" t="e">
        <f>+G39-'[4]Comparativo Trimestral'!AG4/1000</f>
        <v>#REF!</v>
      </c>
      <c r="AA39" s="363" t="e">
        <f>+H39-'[4]Comparativo Trimestral'!AH4/1000</f>
        <v>#REF!</v>
      </c>
      <c r="AB39" s="363" t="e">
        <f>+I39-'[4]Comparativo Trimestral'!AI4/1000</f>
        <v>#REF!</v>
      </c>
      <c r="AC39" s="363" t="e">
        <f>+J39-'[4]Comparativo Trimestral'!AJ4/1000</f>
        <v>#REF!</v>
      </c>
      <c r="AD39" s="363"/>
      <c r="AE39" s="363" t="e">
        <f>+M39-'[4]Comparativo Acumulado'!AC4/1000</f>
        <v>#REF!</v>
      </c>
      <c r="AF39" s="363" t="e">
        <f>+N39-'[4]Comparativo Acumulado'!AD4/1000</f>
        <v>#REF!</v>
      </c>
      <c r="AG39" s="363" t="e">
        <f>+O39-'[4]Comparativo Acumulado'!AE4/1000</f>
        <v>#REF!</v>
      </c>
      <c r="AH39" s="363" t="e">
        <f>+P39-'[4]Comparativo Acumulado'!AF4/1000</f>
        <v>#REF!</v>
      </c>
      <c r="AI39" s="363" t="e">
        <f>+Q39-'[4]Comparativo Acumulado'!AG4/1000</f>
        <v>#REF!</v>
      </c>
      <c r="AJ39" s="363" t="e">
        <f>+R39-'[4]Comparativo Acumulado'!AH4/1000</f>
        <v>#REF!</v>
      </c>
      <c r="AK39" s="363" t="e">
        <f>+S39-'[4]Comparativo Acumulado'!AI4/1000</f>
        <v>#REF!</v>
      </c>
      <c r="AL39" s="363" t="e">
        <f>+T39-'[4]Comparativo Acumulado'!AJ4/1000</f>
        <v>#REF!</v>
      </c>
    </row>
    <row r="40" spans="2:38" x14ac:dyDescent="0.3">
      <c r="B40" s="387" t="s">
        <v>169</v>
      </c>
      <c r="C40" s="142" t="e">
        <f>[3]Segments!#REF!</f>
        <v>#REF!</v>
      </c>
      <c r="D40" s="142" t="e">
        <f>[3]Segments!#REF!</f>
        <v>#REF!</v>
      </c>
      <c r="E40" s="142" t="e">
        <f>[3]Segments!#REF!</f>
        <v>#REF!</v>
      </c>
      <c r="F40" s="142" t="e">
        <f>[3]Segments!#REF!</f>
        <v>#REF!</v>
      </c>
      <c r="G40" s="142" t="e">
        <f>[3]Segments!#REF!</f>
        <v>#REF!</v>
      </c>
      <c r="H40" s="142" t="e">
        <f>[3]Segments!#REF!</f>
        <v>#REF!</v>
      </c>
      <c r="I40" s="142" t="e">
        <f>[3]Segments!#REF!</f>
        <v>#REF!</v>
      </c>
      <c r="J40" s="142" t="e">
        <f>[3]Segments!#REF!</f>
        <v>#REF!</v>
      </c>
      <c r="L40" s="387" t="s">
        <v>169</v>
      </c>
      <c r="M40" s="394" t="e">
        <f>[3]Segments!#REF!</f>
        <v>#REF!</v>
      </c>
      <c r="N40" s="394" t="e">
        <f>[3]Segments!#REF!</f>
        <v>#REF!</v>
      </c>
      <c r="O40" s="394" t="e">
        <f>[3]Segments!#REF!</f>
        <v>#REF!</v>
      </c>
      <c r="P40" s="394" t="e">
        <f>[3]Segments!#REF!</f>
        <v>#REF!</v>
      </c>
      <c r="Q40" s="394" t="e">
        <f>[3]Segments!#REF!</f>
        <v>#REF!</v>
      </c>
      <c r="R40" s="394" t="e">
        <f>[3]Segments!#REF!</f>
        <v>#REF!</v>
      </c>
      <c r="S40" s="394" t="e">
        <f>[3]Segments!#REF!</f>
        <v>#REF!</v>
      </c>
      <c r="T40" s="394" t="e">
        <f>[3]Segments!#REF!</f>
        <v>#REF!</v>
      </c>
      <c r="V40" s="363" t="e">
        <f>+C40-'[4]Comparativo Trimestral'!AC5/1000</f>
        <v>#REF!</v>
      </c>
      <c r="W40" s="363" t="e">
        <f>+D40-'[4]Comparativo Trimestral'!AD5/1000</f>
        <v>#REF!</v>
      </c>
      <c r="X40" s="363" t="e">
        <f>+E40-'[4]Comparativo Trimestral'!AE5/1000</f>
        <v>#REF!</v>
      </c>
      <c r="Y40" s="363" t="e">
        <f>+F40-'[4]Comparativo Trimestral'!AF5/1000</f>
        <v>#REF!</v>
      </c>
      <c r="Z40" s="363" t="e">
        <f>+G40-'[4]Comparativo Trimestral'!AG5/1000</f>
        <v>#REF!</v>
      </c>
      <c r="AA40" s="363" t="e">
        <f>+H40-'[4]Comparativo Trimestral'!AH5/1000</f>
        <v>#REF!</v>
      </c>
      <c r="AB40" s="363" t="e">
        <f>+I40-'[4]Comparativo Trimestral'!AI5/1000</f>
        <v>#REF!</v>
      </c>
      <c r="AC40" s="363" t="e">
        <f>+J40-'[4]Comparativo Trimestral'!AJ5/1000</f>
        <v>#REF!</v>
      </c>
      <c r="AD40" s="363"/>
      <c r="AE40" s="363" t="e">
        <f>+M40-'[4]Comparativo Acumulado'!AC5/1000</f>
        <v>#REF!</v>
      </c>
      <c r="AF40" s="363" t="e">
        <f>+N40-'[4]Comparativo Acumulado'!AD5/1000</f>
        <v>#REF!</v>
      </c>
      <c r="AG40" s="363" t="e">
        <f>+O40-'[4]Comparativo Acumulado'!AE5/1000</f>
        <v>#REF!</v>
      </c>
      <c r="AH40" s="363" t="e">
        <f>+P40-'[4]Comparativo Acumulado'!AF5/1000</f>
        <v>#REF!</v>
      </c>
      <c r="AI40" s="363" t="e">
        <f>+Q40-'[4]Comparativo Acumulado'!AG5/1000</f>
        <v>#REF!</v>
      </c>
      <c r="AJ40" s="363" t="e">
        <f>+R40-'[4]Comparativo Acumulado'!AH5/1000</f>
        <v>#REF!</v>
      </c>
      <c r="AK40" s="363" t="e">
        <f>+S40-'[4]Comparativo Acumulado'!AI5/1000</f>
        <v>#REF!</v>
      </c>
      <c r="AL40" s="363" t="e">
        <f>+T40-'[4]Comparativo Acumulado'!AJ5/1000</f>
        <v>#REF!</v>
      </c>
    </row>
    <row r="41" spans="2:38" ht="21.6" customHeight="1" x14ac:dyDescent="0.3">
      <c r="B41" s="168" t="s">
        <v>170</v>
      </c>
      <c r="C41" s="342" t="e">
        <f>[3]Segments!#REF!</f>
        <v>#REF!</v>
      </c>
      <c r="D41" s="342" t="e">
        <f>[3]Segments!#REF!</f>
        <v>#REF!</v>
      </c>
      <c r="E41" s="342" t="e">
        <f>[3]Segments!#REF!</f>
        <v>#REF!</v>
      </c>
      <c r="F41" s="342" t="e">
        <f>[3]Segments!#REF!</f>
        <v>#REF!</v>
      </c>
      <c r="G41" s="342" t="e">
        <f>[3]Segments!#REF!</f>
        <v>#REF!</v>
      </c>
      <c r="H41" s="342" t="e">
        <f>[3]Segments!#REF!</f>
        <v>#REF!</v>
      </c>
      <c r="I41" s="342" t="e">
        <f>[3]Segments!#REF!</f>
        <v>#REF!</v>
      </c>
      <c r="J41" s="342" t="e">
        <f>[3]Segments!#REF!</f>
        <v>#REF!</v>
      </c>
      <c r="L41" s="168" t="s">
        <v>170</v>
      </c>
      <c r="M41" s="393" t="e">
        <f>[3]Segments!#REF!</f>
        <v>#REF!</v>
      </c>
      <c r="N41" s="393" t="e">
        <f>[3]Segments!#REF!</f>
        <v>#REF!</v>
      </c>
      <c r="O41" s="393" t="e">
        <f>[3]Segments!#REF!</f>
        <v>#REF!</v>
      </c>
      <c r="P41" s="393" t="e">
        <f>[3]Segments!#REF!</f>
        <v>#REF!</v>
      </c>
      <c r="Q41" s="393" t="e">
        <f>[3]Segments!#REF!</f>
        <v>#REF!</v>
      </c>
      <c r="R41" s="393" t="e">
        <f>[3]Segments!#REF!</f>
        <v>#REF!</v>
      </c>
      <c r="S41" s="393" t="e">
        <f>[3]Segments!#REF!</f>
        <v>#REF!</v>
      </c>
      <c r="T41" s="393" t="e">
        <f>[3]Segments!#REF!</f>
        <v>#REF!</v>
      </c>
      <c r="V41" s="363" t="e">
        <f>+C41-'[4]Comparativo Trimestral'!AC6/1000</f>
        <v>#REF!</v>
      </c>
      <c r="W41" s="363" t="e">
        <f>+D41-'[4]Comparativo Trimestral'!AD6/1000</f>
        <v>#REF!</v>
      </c>
      <c r="X41" s="363" t="e">
        <f>+E41-'[4]Comparativo Trimestral'!AE6/1000</f>
        <v>#REF!</v>
      </c>
      <c r="Y41" s="363" t="e">
        <f>+F41-'[4]Comparativo Trimestral'!AF6/1000</f>
        <v>#REF!</v>
      </c>
      <c r="Z41" s="363" t="e">
        <f>+G41-'[4]Comparativo Trimestral'!AG6/1000</f>
        <v>#REF!</v>
      </c>
      <c r="AA41" s="363" t="e">
        <f>+H41-'[4]Comparativo Trimestral'!AH6/1000</f>
        <v>#REF!</v>
      </c>
      <c r="AB41" s="363" t="e">
        <f>+I41-'[4]Comparativo Trimestral'!AI6/1000</f>
        <v>#REF!</v>
      </c>
      <c r="AC41" s="363" t="e">
        <f>+J41-'[4]Comparativo Trimestral'!AJ6/1000</f>
        <v>#REF!</v>
      </c>
      <c r="AD41" s="363"/>
      <c r="AE41" s="363" t="e">
        <f>+M41-'[4]Comparativo Acumulado'!AC6/1000</f>
        <v>#REF!</v>
      </c>
      <c r="AF41" s="363" t="e">
        <f>+N41-'[4]Comparativo Acumulado'!AD6/1000</f>
        <v>#REF!</v>
      </c>
      <c r="AG41" s="363" t="e">
        <f>+O41-'[4]Comparativo Acumulado'!AE6/1000</f>
        <v>#REF!</v>
      </c>
      <c r="AH41" s="363" t="e">
        <f>+P41-'[4]Comparativo Acumulado'!AF6/1000</f>
        <v>#REF!</v>
      </c>
      <c r="AI41" s="363" t="e">
        <f>+Q41-'[4]Comparativo Acumulado'!AG6/1000</f>
        <v>#REF!</v>
      </c>
      <c r="AJ41" s="363" t="e">
        <f>+R41-'[4]Comparativo Acumulado'!AH6/1000</f>
        <v>#REF!</v>
      </c>
      <c r="AK41" s="363" t="e">
        <f>+S41-'[4]Comparativo Acumulado'!AI6/1000</f>
        <v>#REF!</v>
      </c>
      <c r="AL41" s="363" t="e">
        <f>+T41-'[4]Comparativo Acumulado'!AJ6/1000</f>
        <v>#REF!</v>
      </c>
    </row>
    <row r="42" spans="2:38" x14ac:dyDescent="0.3">
      <c r="B42" s="387" t="s">
        <v>65</v>
      </c>
      <c r="C42" s="142" t="e">
        <f>[3]Segments!#REF!</f>
        <v>#REF!</v>
      </c>
      <c r="D42" s="142" t="e">
        <f>[3]Segments!#REF!</f>
        <v>#REF!</v>
      </c>
      <c r="E42" s="142" t="e">
        <f>[3]Segments!#REF!</f>
        <v>#REF!</v>
      </c>
      <c r="F42" s="142" t="e">
        <f>[3]Segments!#REF!</f>
        <v>#REF!</v>
      </c>
      <c r="G42" s="142" t="e">
        <f>[3]Segments!#REF!</f>
        <v>#REF!</v>
      </c>
      <c r="H42" s="142" t="e">
        <f>[3]Segments!#REF!</f>
        <v>#REF!</v>
      </c>
      <c r="I42" s="142" t="e">
        <f>[3]Segments!#REF!</f>
        <v>#REF!</v>
      </c>
      <c r="J42" s="142" t="e">
        <f>[3]Segments!#REF!</f>
        <v>#REF!</v>
      </c>
      <c r="L42" s="387" t="s">
        <v>65</v>
      </c>
      <c r="M42" s="394" t="e">
        <f>[3]Segments!#REF!</f>
        <v>#REF!</v>
      </c>
      <c r="N42" s="394" t="e">
        <f>[3]Segments!#REF!</f>
        <v>#REF!</v>
      </c>
      <c r="O42" s="394" t="e">
        <f>[3]Segments!#REF!</f>
        <v>#REF!</v>
      </c>
      <c r="P42" s="394" t="e">
        <f>[3]Segments!#REF!</f>
        <v>#REF!</v>
      </c>
      <c r="Q42" s="394" t="e">
        <f>[3]Segments!#REF!</f>
        <v>#REF!</v>
      </c>
      <c r="R42" s="394" t="e">
        <f>[3]Segments!#REF!</f>
        <v>#REF!</v>
      </c>
      <c r="S42" s="394" t="e">
        <f>[3]Segments!#REF!</f>
        <v>#REF!</v>
      </c>
      <c r="T42" s="394" t="e">
        <f>[3]Segments!#REF!</f>
        <v>#REF!</v>
      </c>
      <c r="V42" s="363" t="e">
        <f>+C42-'[4]Comparativo Trimestral'!AC7/1000</f>
        <v>#REF!</v>
      </c>
      <c r="W42" s="363" t="e">
        <f>+D42-'[4]Comparativo Trimestral'!AD7/1000</f>
        <v>#REF!</v>
      </c>
      <c r="X42" s="363" t="e">
        <f>+E42-'[4]Comparativo Trimestral'!AE7/1000</f>
        <v>#REF!</v>
      </c>
      <c r="Y42" s="363" t="e">
        <f>+F42-'[4]Comparativo Trimestral'!AF7/1000</f>
        <v>#REF!</v>
      </c>
      <c r="Z42" s="363" t="e">
        <f>+G42-'[4]Comparativo Trimestral'!AG7/1000</f>
        <v>#REF!</v>
      </c>
      <c r="AA42" s="363" t="e">
        <f>+H42-'[4]Comparativo Trimestral'!AH7/1000</f>
        <v>#REF!</v>
      </c>
      <c r="AB42" s="363" t="e">
        <f>+I42-'[4]Comparativo Trimestral'!AI7/1000</f>
        <v>#REF!</v>
      </c>
      <c r="AC42" s="363" t="e">
        <f>+J42-'[4]Comparativo Trimestral'!AJ7/1000</f>
        <v>#REF!</v>
      </c>
      <c r="AD42" s="363"/>
      <c r="AE42" s="363" t="e">
        <f>+M42-'[4]Comparativo Acumulado'!AC7/1000</f>
        <v>#REF!</v>
      </c>
      <c r="AF42" s="363" t="e">
        <f>+N42-'[4]Comparativo Acumulado'!AD7/1000</f>
        <v>#REF!</v>
      </c>
      <c r="AG42" s="363" t="e">
        <f>+O42-'[4]Comparativo Acumulado'!AE7/1000</f>
        <v>#REF!</v>
      </c>
      <c r="AH42" s="363" t="e">
        <f>+P42-'[4]Comparativo Acumulado'!AF7/1000</f>
        <v>#REF!</v>
      </c>
      <c r="AI42" s="363" t="e">
        <f>+Q42-'[4]Comparativo Acumulado'!AG7/1000</f>
        <v>#REF!</v>
      </c>
      <c r="AJ42" s="363" t="e">
        <f>+R42-'[4]Comparativo Acumulado'!AH7/1000</f>
        <v>#REF!</v>
      </c>
      <c r="AK42" s="363" t="e">
        <f>+S42-'[4]Comparativo Acumulado'!AI7/1000</f>
        <v>#REF!</v>
      </c>
      <c r="AL42" s="363" t="e">
        <f>+T42-'[4]Comparativo Acumulado'!AJ7/1000</f>
        <v>#REF!</v>
      </c>
    </row>
    <row r="43" spans="2:38" ht="24.9" customHeight="1" x14ac:dyDescent="0.3">
      <c r="B43" s="168" t="s">
        <v>75</v>
      </c>
      <c r="C43" s="342" t="e">
        <f>[3]Segments!#REF!</f>
        <v>#REF!</v>
      </c>
      <c r="D43" s="342" t="e">
        <f>[3]Segments!#REF!</f>
        <v>#REF!</v>
      </c>
      <c r="E43" s="342" t="e">
        <f>[3]Segments!#REF!</f>
        <v>#REF!</v>
      </c>
      <c r="F43" s="342" t="e">
        <f>[3]Segments!#REF!</f>
        <v>#REF!</v>
      </c>
      <c r="G43" s="342" t="e">
        <f>[3]Segments!#REF!</f>
        <v>#REF!</v>
      </c>
      <c r="H43" s="342" t="e">
        <f>[3]Segments!#REF!</f>
        <v>#REF!</v>
      </c>
      <c r="I43" s="342" t="e">
        <f>[3]Segments!#REF!</f>
        <v>#REF!</v>
      </c>
      <c r="J43" s="342" t="e">
        <f>[3]Segments!#REF!</f>
        <v>#REF!</v>
      </c>
      <c r="L43" s="168" t="s">
        <v>75</v>
      </c>
      <c r="M43" s="393" t="e">
        <f>[3]Segments!#REF!</f>
        <v>#REF!</v>
      </c>
      <c r="N43" s="393" t="e">
        <f>[3]Segments!#REF!</f>
        <v>#REF!</v>
      </c>
      <c r="O43" s="393" t="e">
        <f>[3]Segments!#REF!</f>
        <v>#REF!</v>
      </c>
      <c r="P43" s="393" t="e">
        <f>[3]Segments!#REF!</f>
        <v>#REF!</v>
      </c>
      <c r="Q43" s="393" t="e">
        <f>[3]Segments!#REF!</f>
        <v>#REF!</v>
      </c>
      <c r="R43" s="393" t="e">
        <f>[3]Segments!#REF!</f>
        <v>#REF!</v>
      </c>
      <c r="S43" s="393" t="e">
        <f>[3]Segments!#REF!</f>
        <v>#REF!</v>
      </c>
      <c r="T43" s="393" t="e">
        <f>[3]Segments!#REF!</f>
        <v>#REF!</v>
      </c>
      <c r="V43" s="363" t="e">
        <f>+C43-'[4]Comparativo Trimestral'!AC8/1000</f>
        <v>#REF!</v>
      </c>
      <c r="W43" s="363" t="e">
        <f>+D43-'[4]Comparativo Trimestral'!AD8/1000</f>
        <v>#REF!</v>
      </c>
      <c r="X43" s="363" t="e">
        <f>+E43-'[4]Comparativo Trimestral'!AE8/1000</f>
        <v>#REF!</v>
      </c>
      <c r="Y43" s="363" t="e">
        <f>+F43-'[4]Comparativo Trimestral'!AF8/1000</f>
        <v>#REF!</v>
      </c>
      <c r="Z43" s="363" t="e">
        <f>+G43-'[4]Comparativo Trimestral'!AG8/1000</f>
        <v>#REF!</v>
      </c>
      <c r="AA43" s="363" t="e">
        <f>+H43-'[4]Comparativo Trimestral'!AH8/1000</f>
        <v>#REF!</v>
      </c>
      <c r="AB43" s="363" t="e">
        <f>+I43-'[4]Comparativo Trimestral'!AI8/1000</f>
        <v>#REF!</v>
      </c>
      <c r="AC43" s="363" t="e">
        <f>+J43-'[4]Comparativo Trimestral'!AJ8/1000</f>
        <v>#REF!</v>
      </c>
      <c r="AD43" s="363"/>
      <c r="AE43" s="363" t="e">
        <f>+M43-'[4]Comparativo Acumulado'!AC8/1000</f>
        <v>#REF!</v>
      </c>
      <c r="AF43" s="363" t="e">
        <f>+N43-'[4]Comparativo Acumulado'!AD8/1000</f>
        <v>#REF!</v>
      </c>
      <c r="AG43" s="363" t="e">
        <f>+O43-'[4]Comparativo Acumulado'!AE8/1000</f>
        <v>#REF!</v>
      </c>
      <c r="AH43" s="363" t="e">
        <f>+P43-'[4]Comparativo Acumulado'!AF8/1000</f>
        <v>#REF!</v>
      </c>
      <c r="AI43" s="363" t="e">
        <f>+Q43-'[4]Comparativo Acumulado'!AG8/1000</f>
        <v>#REF!</v>
      </c>
      <c r="AJ43" s="363" t="e">
        <f>+R43-'[4]Comparativo Acumulado'!AH8/1000</f>
        <v>#REF!</v>
      </c>
      <c r="AK43" s="363" t="e">
        <f>+S43-'[4]Comparativo Acumulado'!AI8/1000</f>
        <v>#REF!</v>
      </c>
      <c r="AL43" s="363" t="e">
        <f>+T43-'[4]Comparativo Acumulado'!AJ8/1000</f>
        <v>#REF!</v>
      </c>
    </row>
    <row r="44" spans="2:38" ht="17.25" customHeight="1" x14ac:dyDescent="0.3">
      <c r="B44" s="343" t="s">
        <v>171</v>
      </c>
      <c r="C44" s="344" t="e">
        <f>[3]Segments!#REF!</f>
        <v>#REF!</v>
      </c>
      <c r="D44" s="344" t="e">
        <f>[3]Segments!#REF!</f>
        <v>#REF!</v>
      </c>
      <c r="E44" s="344" t="e">
        <f>[3]Segments!#REF!</f>
        <v>#REF!</v>
      </c>
      <c r="F44" s="344" t="e">
        <f>[3]Segments!#REF!</f>
        <v>#REF!</v>
      </c>
      <c r="G44" s="344" t="e">
        <f>[3]Segments!#REF!</f>
        <v>#REF!</v>
      </c>
      <c r="H44" s="344" t="e">
        <f>[3]Segments!#REF!</f>
        <v>#REF!</v>
      </c>
      <c r="I44" s="344" t="e">
        <f>[3]Segments!#REF!</f>
        <v>#REF!</v>
      </c>
      <c r="J44" s="344" t="e">
        <f>[3]Segments!#REF!</f>
        <v>#REF!</v>
      </c>
      <c r="L44" s="343" t="s">
        <v>171</v>
      </c>
      <c r="M44" s="344" t="e">
        <f>[3]Segments!#REF!</f>
        <v>#REF!</v>
      </c>
      <c r="N44" s="344" t="e">
        <f>[3]Segments!#REF!</f>
        <v>#REF!</v>
      </c>
      <c r="O44" s="344" t="e">
        <f>[3]Segments!#REF!</f>
        <v>#REF!</v>
      </c>
      <c r="P44" s="344" t="e">
        <f>[3]Segments!#REF!</f>
        <v>#REF!</v>
      </c>
      <c r="Q44" s="344" t="e">
        <f>[3]Segments!#REF!</f>
        <v>#REF!</v>
      </c>
      <c r="R44" s="344" t="e">
        <f>[3]Segments!#REF!</f>
        <v>#REF!</v>
      </c>
      <c r="S44" s="344" t="e">
        <f>[3]Segments!#REF!</f>
        <v>#REF!</v>
      </c>
      <c r="T44" s="344" t="e">
        <f>[3]Segments!#REF!</f>
        <v>#REF!</v>
      </c>
      <c r="V44" s="24" t="e">
        <f>+C44-'[4]Comparativo Trimestral'!AC21</f>
        <v>#REF!</v>
      </c>
      <c r="W44" s="24" t="e">
        <f>+D44-'[4]Comparativo Trimestral'!AD21</f>
        <v>#REF!</v>
      </c>
      <c r="X44" s="24" t="e">
        <f>+E44-'[4]Comparativo Trimestral'!AE21</f>
        <v>#REF!</v>
      </c>
      <c r="Y44" s="24" t="e">
        <f>+F44-'[4]Comparativo Trimestral'!AF21</f>
        <v>#REF!</v>
      </c>
      <c r="Z44" s="24" t="e">
        <f>+G44-'[4]Comparativo Trimestral'!AG21</f>
        <v>#REF!</v>
      </c>
      <c r="AA44" s="24" t="e">
        <f>+H44-'[4]Comparativo Trimestral'!AH21</f>
        <v>#REF!</v>
      </c>
      <c r="AB44" s="24" t="e">
        <f>+I44-'[4]Comparativo Trimestral'!AI21</f>
        <v>#REF!</v>
      </c>
      <c r="AC44" s="24" t="e">
        <f>+J44-'[4]Comparativo Trimestral'!AJ21</f>
        <v>#REF!</v>
      </c>
      <c r="AD44" s="24"/>
      <c r="AE44" s="24" t="e">
        <f>+M44-'[4]Comparativo Acumulado'!AC21</f>
        <v>#REF!</v>
      </c>
      <c r="AF44" s="24" t="e">
        <f>+N44-'[4]Comparativo Acumulado'!AD21</f>
        <v>#REF!</v>
      </c>
      <c r="AG44" s="24" t="e">
        <f>+O44-'[4]Comparativo Acumulado'!AE21</f>
        <v>#REF!</v>
      </c>
      <c r="AH44" s="24" t="e">
        <f>+P44-'[4]Comparativo Acumulado'!AF21</f>
        <v>#REF!</v>
      </c>
      <c r="AI44" s="24" t="e">
        <f>+Q44-'[4]Comparativo Acumulado'!AG21</f>
        <v>#REF!</v>
      </c>
      <c r="AJ44" s="24" t="e">
        <f>+R44-'[4]Comparativo Acumulado'!AH21</f>
        <v>#REF!</v>
      </c>
      <c r="AK44" s="24" t="e">
        <f>+S44-'[4]Comparativo Acumulado'!AI21</f>
        <v>#REF!</v>
      </c>
      <c r="AL44" s="24" t="e">
        <f>+T44-'[4]Comparativo Acumulado'!AJ21</f>
        <v>#REF!</v>
      </c>
    </row>
    <row r="45" spans="2:38" x14ac:dyDescent="0.3">
      <c r="B45" s="387" t="s">
        <v>172</v>
      </c>
      <c r="C45" s="142" t="e">
        <f>[3]Segments!#REF!</f>
        <v>#REF!</v>
      </c>
      <c r="D45" s="142" t="e">
        <f>[3]Segments!#REF!</f>
        <v>#REF!</v>
      </c>
      <c r="E45" s="142" t="e">
        <f>[3]Segments!#REF!</f>
        <v>#REF!</v>
      </c>
      <c r="F45" s="142" t="e">
        <f>[3]Segments!#REF!</f>
        <v>#REF!</v>
      </c>
      <c r="G45" s="142" t="e">
        <f>[3]Segments!#REF!</f>
        <v>#REF!</v>
      </c>
      <c r="H45" s="142" t="e">
        <f>[3]Segments!#REF!</f>
        <v>#REF!</v>
      </c>
      <c r="I45" s="142" t="e">
        <f>[3]Segments!#REF!</f>
        <v>#REF!</v>
      </c>
      <c r="J45" s="142" t="e">
        <f>[3]Segments!#REF!</f>
        <v>#REF!</v>
      </c>
      <c r="L45" s="387" t="s">
        <v>172</v>
      </c>
      <c r="M45" s="394" t="e">
        <f>[3]Segments!#REF!</f>
        <v>#REF!</v>
      </c>
      <c r="N45" s="394" t="e">
        <f>[3]Segments!#REF!</f>
        <v>#REF!</v>
      </c>
      <c r="O45" s="394" t="e">
        <f>[3]Segments!#REF!</f>
        <v>#REF!</v>
      </c>
      <c r="P45" s="394" t="e">
        <f>[3]Segments!#REF!</f>
        <v>#REF!</v>
      </c>
      <c r="Q45" s="394" t="e">
        <f>[3]Segments!#REF!</f>
        <v>#REF!</v>
      </c>
      <c r="R45" s="394" t="e">
        <f>[3]Segments!#REF!</f>
        <v>#REF!</v>
      </c>
      <c r="S45" s="394" t="e">
        <f>[3]Segments!#REF!</f>
        <v>#REF!</v>
      </c>
      <c r="T45" s="394" t="e">
        <f>[3]Segments!#REF!</f>
        <v>#REF!</v>
      </c>
      <c r="V45" s="17" t="e">
        <f>+C45-'[4]Comparativo Trimestral'!AC9/1000</f>
        <v>#REF!</v>
      </c>
      <c r="W45" s="17" t="e">
        <f>+D45-'[4]Comparativo Trimestral'!AD9/1000</f>
        <v>#REF!</v>
      </c>
      <c r="X45" s="17" t="e">
        <f>+E45-'[4]Comparativo Trimestral'!AE9/1000</f>
        <v>#REF!</v>
      </c>
      <c r="Y45" s="17" t="e">
        <f>+F45-'[4]Comparativo Trimestral'!AF9/1000</f>
        <v>#REF!</v>
      </c>
      <c r="Z45" s="17" t="e">
        <f>+G45-'[4]Comparativo Trimestral'!AG9/1000</f>
        <v>#REF!</v>
      </c>
      <c r="AA45" s="17" t="e">
        <f>+H45-'[4]Comparativo Trimestral'!AH9/1000</f>
        <v>#REF!</v>
      </c>
      <c r="AB45" s="17" t="e">
        <f>+I45-'[4]Comparativo Trimestral'!AI9/1000</f>
        <v>#REF!</v>
      </c>
      <c r="AC45" s="17" t="e">
        <f>+J45-'[4]Comparativo Trimestral'!AJ9/1000</f>
        <v>#REF!</v>
      </c>
      <c r="AD45" s="17"/>
      <c r="AE45" s="17" t="e">
        <f>+M45-'[4]Comparativo Acumulado'!AC9/1000</f>
        <v>#REF!</v>
      </c>
      <c r="AF45" s="17" t="e">
        <f>+N45-'[4]Comparativo Acumulado'!AD9/1000</f>
        <v>#REF!</v>
      </c>
      <c r="AG45" s="17" t="e">
        <f>+O45-'[4]Comparativo Acumulado'!AE9/1000</f>
        <v>#REF!</v>
      </c>
      <c r="AH45" s="17" t="e">
        <f>+P45-'[4]Comparativo Acumulado'!AF9/1000</f>
        <v>#REF!</v>
      </c>
      <c r="AI45" s="17" t="e">
        <f>+Q45-'[4]Comparativo Acumulado'!AG9/1000</f>
        <v>#REF!</v>
      </c>
      <c r="AJ45" s="17" t="e">
        <f>+R45-'[4]Comparativo Acumulado'!AH9/1000</f>
        <v>#REF!</v>
      </c>
      <c r="AK45" s="17" t="e">
        <f>+S45-'[4]Comparativo Acumulado'!AI9/1000</f>
        <v>#REF!</v>
      </c>
      <c r="AL45" s="17" t="e">
        <f>+T45-'[4]Comparativo Acumulado'!AJ9/1000</f>
        <v>#REF!</v>
      </c>
    </row>
    <row r="46" spans="2:38" x14ac:dyDescent="0.3">
      <c r="B46" s="387" t="s">
        <v>173</v>
      </c>
      <c r="C46" s="142" t="e">
        <f>[3]Segments!#REF!</f>
        <v>#REF!</v>
      </c>
      <c r="D46" s="142" t="e">
        <f>[3]Segments!#REF!</f>
        <v>#REF!</v>
      </c>
      <c r="E46" s="142" t="e">
        <f>[3]Segments!#REF!</f>
        <v>#REF!</v>
      </c>
      <c r="F46" s="142" t="e">
        <f>[3]Segments!#REF!</f>
        <v>#REF!</v>
      </c>
      <c r="G46" s="142" t="e">
        <f>[3]Segments!#REF!</f>
        <v>#REF!</v>
      </c>
      <c r="H46" s="142" t="e">
        <f>[3]Segments!#REF!</f>
        <v>#REF!</v>
      </c>
      <c r="I46" s="142" t="e">
        <f>[3]Segments!#REF!</f>
        <v>#REF!</v>
      </c>
      <c r="J46" s="142" t="e">
        <f>[3]Segments!#REF!</f>
        <v>#REF!</v>
      </c>
      <c r="L46" s="387" t="s">
        <v>173</v>
      </c>
      <c r="M46" s="394" t="e">
        <f>[3]Segments!#REF!</f>
        <v>#REF!</v>
      </c>
      <c r="N46" s="394" t="e">
        <f>[3]Segments!#REF!</f>
        <v>#REF!</v>
      </c>
      <c r="O46" s="394" t="e">
        <f>[3]Segments!#REF!</f>
        <v>#REF!</v>
      </c>
      <c r="P46" s="394" t="e">
        <f>[3]Segments!#REF!</f>
        <v>#REF!</v>
      </c>
      <c r="Q46" s="394" t="e">
        <f>[3]Segments!#REF!</f>
        <v>#REF!</v>
      </c>
      <c r="R46" s="394" t="e">
        <f>[3]Segments!#REF!</f>
        <v>#REF!</v>
      </c>
      <c r="S46" s="394" t="e">
        <f>[3]Segments!#REF!</f>
        <v>#REF!</v>
      </c>
      <c r="T46" s="394" t="e">
        <f>[3]Segments!#REF!</f>
        <v>#REF!</v>
      </c>
      <c r="V46" s="17" t="e">
        <f>+C46-'[4]Comparativo Trimestral'!AC10/1000</f>
        <v>#REF!</v>
      </c>
      <c r="W46" s="17" t="e">
        <f>+D46-'[4]Comparativo Trimestral'!AD10/1000</f>
        <v>#REF!</v>
      </c>
      <c r="X46" s="17" t="e">
        <f>+E46-'[4]Comparativo Trimestral'!AE10/1000</f>
        <v>#REF!</v>
      </c>
      <c r="Y46" s="17" t="e">
        <f>+F46-'[4]Comparativo Trimestral'!AF10/1000</f>
        <v>#REF!</v>
      </c>
      <c r="Z46" s="17" t="e">
        <f>+G46-'[4]Comparativo Trimestral'!AG10/1000</f>
        <v>#REF!</v>
      </c>
      <c r="AA46" s="17" t="e">
        <f>+H46-'[4]Comparativo Trimestral'!AH10/1000</f>
        <v>#REF!</v>
      </c>
      <c r="AB46" s="17" t="e">
        <f>+I46-'[4]Comparativo Trimestral'!AI10/1000</f>
        <v>#REF!</v>
      </c>
      <c r="AC46" s="17" t="e">
        <f>+J46-'[4]Comparativo Trimestral'!AJ10/1000</f>
        <v>#REF!</v>
      </c>
      <c r="AD46" s="17"/>
      <c r="AE46" s="17" t="e">
        <f>+M46-'[4]Comparativo Acumulado'!AC10/1000</f>
        <v>#REF!</v>
      </c>
      <c r="AF46" s="17" t="e">
        <f>+N46-'[4]Comparativo Acumulado'!AD10/1000</f>
        <v>#REF!</v>
      </c>
      <c r="AG46" s="17" t="e">
        <f>+O46-'[4]Comparativo Acumulado'!AE10/1000</f>
        <v>#REF!</v>
      </c>
      <c r="AH46" s="17" t="e">
        <f>+P46-'[4]Comparativo Acumulado'!AF10/1000</f>
        <v>#REF!</v>
      </c>
      <c r="AI46" s="17" t="e">
        <f>+Q46-'[4]Comparativo Acumulado'!AG10/1000</f>
        <v>#REF!</v>
      </c>
      <c r="AJ46" s="17" t="e">
        <f>+R46-'[4]Comparativo Acumulado'!AH10/1000</f>
        <v>#REF!</v>
      </c>
      <c r="AK46" s="17" t="e">
        <f>+S46-'[4]Comparativo Acumulado'!AI10/1000</f>
        <v>#REF!</v>
      </c>
      <c r="AL46" s="17" t="e">
        <f>+T46-'[4]Comparativo Acumulado'!AJ10/1000</f>
        <v>#REF!</v>
      </c>
    </row>
    <row r="47" spans="2:38" x14ac:dyDescent="0.3">
      <c r="B47" s="387" t="s">
        <v>174</v>
      </c>
      <c r="C47" s="142" t="e">
        <f>[3]Segments!#REF!</f>
        <v>#REF!</v>
      </c>
      <c r="D47" s="142" t="e">
        <f>[3]Segments!#REF!</f>
        <v>#REF!</v>
      </c>
      <c r="E47" s="142" t="e">
        <f>[3]Segments!#REF!</f>
        <v>#REF!</v>
      </c>
      <c r="F47" s="142" t="e">
        <f>[3]Segments!#REF!</f>
        <v>#REF!</v>
      </c>
      <c r="G47" s="142" t="e">
        <f>[3]Segments!#REF!</f>
        <v>#REF!</v>
      </c>
      <c r="H47" s="142" t="e">
        <f>[3]Segments!#REF!</f>
        <v>#REF!</v>
      </c>
      <c r="I47" s="142" t="e">
        <f>[3]Segments!#REF!</f>
        <v>#REF!</v>
      </c>
      <c r="J47" s="142" t="e">
        <f>[3]Segments!#REF!</f>
        <v>#REF!</v>
      </c>
      <c r="L47" s="387" t="s">
        <v>174</v>
      </c>
      <c r="M47" s="394" t="e">
        <f>[3]Segments!#REF!</f>
        <v>#REF!</v>
      </c>
      <c r="N47" s="394" t="e">
        <f>[3]Segments!#REF!</f>
        <v>#REF!</v>
      </c>
      <c r="O47" s="394" t="e">
        <f>[3]Segments!#REF!</f>
        <v>#REF!</v>
      </c>
      <c r="P47" s="394" t="e">
        <f>[3]Segments!#REF!</f>
        <v>#REF!</v>
      </c>
      <c r="Q47" s="394" t="e">
        <f>[3]Segments!#REF!</f>
        <v>#REF!</v>
      </c>
      <c r="R47" s="394" t="e">
        <f>[3]Segments!#REF!</f>
        <v>#REF!</v>
      </c>
      <c r="S47" s="394" t="e">
        <f>[3]Segments!#REF!</f>
        <v>#REF!</v>
      </c>
      <c r="T47" s="394" t="e">
        <f>[3]Segments!#REF!</f>
        <v>#REF!</v>
      </c>
      <c r="V47" s="17" t="e">
        <f>+C47-'[4]Comparativo Trimestral'!AC11/1000</f>
        <v>#REF!</v>
      </c>
      <c r="W47" s="17" t="e">
        <f>+D47-'[4]Comparativo Trimestral'!AD11/1000</f>
        <v>#REF!</v>
      </c>
      <c r="X47" s="17" t="e">
        <f>+E47-'[4]Comparativo Trimestral'!AE11/1000</f>
        <v>#REF!</v>
      </c>
      <c r="Y47" s="17" t="e">
        <f>+F47-'[4]Comparativo Trimestral'!AF11/1000</f>
        <v>#REF!</v>
      </c>
      <c r="Z47" s="17" t="e">
        <f>+G47-'[4]Comparativo Trimestral'!AG11/1000</f>
        <v>#REF!</v>
      </c>
      <c r="AA47" s="17" t="e">
        <f>+H47-'[4]Comparativo Trimestral'!AH11/1000</f>
        <v>#REF!</v>
      </c>
      <c r="AB47" s="17" t="e">
        <f>+I47-'[4]Comparativo Trimestral'!AI11/1000</f>
        <v>#REF!</v>
      </c>
      <c r="AC47" s="17" t="e">
        <f>+J47-'[4]Comparativo Trimestral'!AJ11/1000</f>
        <v>#REF!</v>
      </c>
      <c r="AD47" s="17"/>
      <c r="AE47" s="17" t="e">
        <f>+M47-'[4]Comparativo Acumulado'!AC11/1000</f>
        <v>#REF!</v>
      </c>
      <c r="AF47" s="17" t="e">
        <f>+N47-'[4]Comparativo Acumulado'!AD11/1000</f>
        <v>#REF!</v>
      </c>
      <c r="AG47" s="17" t="e">
        <f>+O47-'[4]Comparativo Acumulado'!AE11/1000</f>
        <v>#REF!</v>
      </c>
      <c r="AH47" s="17" t="e">
        <f>+P47-'[4]Comparativo Acumulado'!AF11/1000</f>
        <v>#REF!</v>
      </c>
      <c r="AI47" s="17" t="e">
        <f>+Q47-'[4]Comparativo Acumulado'!AG11/1000</f>
        <v>#REF!</v>
      </c>
      <c r="AJ47" s="17" t="e">
        <f>+R47-'[4]Comparativo Acumulado'!AH11/1000</f>
        <v>#REF!</v>
      </c>
      <c r="AK47" s="17" t="e">
        <f>+S47-'[4]Comparativo Acumulado'!AI11/1000</f>
        <v>#REF!</v>
      </c>
      <c r="AL47" s="17" t="e">
        <f>+T47-'[4]Comparativo Acumulado'!AJ11/1000</f>
        <v>#REF!</v>
      </c>
    </row>
    <row r="48" spans="2:38" x14ac:dyDescent="0.3">
      <c r="B48" s="387" t="s">
        <v>175</v>
      </c>
      <c r="C48" s="142" t="e">
        <f>[3]Segments!#REF!</f>
        <v>#REF!</v>
      </c>
      <c r="D48" s="142" t="e">
        <f>[3]Segments!#REF!</f>
        <v>#REF!</v>
      </c>
      <c r="E48" s="142" t="e">
        <f>[3]Segments!#REF!</f>
        <v>#REF!</v>
      </c>
      <c r="F48" s="142" t="e">
        <f>[3]Segments!#REF!</f>
        <v>#REF!</v>
      </c>
      <c r="G48" s="142" t="e">
        <f>[3]Segments!#REF!</f>
        <v>#REF!</v>
      </c>
      <c r="H48" s="142" t="e">
        <f>[3]Segments!#REF!</f>
        <v>#REF!</v>
      </c>
      <c r="I48" s="142" t="e">
        <f>[3]Segments!#REF!</f>
        <v>#REF!</v>
      </c>
      <c r="J48" s="142" t="e">
        <f>[3]Segments!#REF!</f>
        <v>#REF!</v>
      </c>
      <c r="L48" s="387" t="s">
        <v>175</v>
      </c>
      <c r="M48" s="394" t="e">
        <f>[3]Segments!#REF!</f>
        <v>#REF!</v>
      </c>
      <c r="N48" s="394" t="e">
        <f>[3]Segments!#REF!</f>
        <v>#REF!</v>
      </c>
      <c r="O48" s="394" t="e">
        <f>[3]Segments!#REF!</f>
        <v>#REF!</v>
      </c>
      <c r="P48" s="394" t="e">
        <f>[3]Segments!#REF!</f>
        <v>#REF!</v>
      </c>
      <c r="Q48" s="394" t="e">
        <f>[3]Segments!#REF!</f>
        <v>#REF!</v>
      </c>
      <c r="R48" s="394" t="e">
        <f>[3]Segments!#REF!</f>
        <v>#REF!</v>
      </c>
      <c r="S48" s="394" t="e">
        <f>[3]Segments!#REF!</f>
        <v>#REF!</v>
      </c>
      <c r="T48" s="394" t="e">
        <f>[3]Segments!#REF!</f>
        <v>#REF!</v>
      </c>
      <c r="V48" s="17" t="e">
        <f>+C48-'[4]Comparativo Trimestral'!AC12/1000</f>
        <v>#REF!</v>
      </c>
      <c r="W48" s="17" t="e">
        <f>+D48-'[4]Comparativo Trimestral'!AD12/1000</f>
        <v>#REF!</v>
      </c>
      <c r="X48" s="17" t="e">
        <f>+E48-'[4]Comparativo Trimestral'!AE12/1000</f>
        <v>#REF!</v>
      </c>
      <c r="Y48" s="17" t="e">
        <f>+F48-'[4]Comparativo Trimestral'!AF12/1000</f>
        <v>#REF!</v>
      </c>
      <c r="Z48" s="17" t="e">
        <f>+G48-'[4]Comparativo Trimestral'!AG12/1000</f>
        <v>#REF!</v>
      </c>
      <c r="AA48" s="17" t="e">
        <f>+H48-'[4]Comparativo Trimestral'!AH12/1000</f>
        <v>#REF!</v>
      </c>
      <c r="AB48" s="17" t="e">
        <f>+I48-'[4]Comparativo Trimestral'!AI12/1000</f>
        <v>#REF!</v>
      </c>
      <c r="AC48" s="17" t="e">
        <f>+J48-'[4]Comparativo Trimestral'!AJ12/1000</f>
        <v>#REF!</v>
      </c>
      <c r="AD48" s="17"/>
      <c r="AE48" s="17" t="e">
        <f>+M48-'[4]Comparativo Acumulado'!AC12/1000</f>
        <v>#REF!</v>
      </c>
      <c r="AF48" s="17" t="e">
        <f>+N48-'[4]Comparativo Acumulado'!AD12/1000</f>
        <v>#REF!</v>
      </c>
      <c r="AG48" s="17" t="e">
        <f>+O48-'[4]Comparativo Acumulado'!AE12/1000</f>
        <v>#REF!</v>
      </c>
      <c r="AH48" s="17" t="e">
        <f>+P48-'[4]Comparativo Acumulado'!AF12/1000</f>
        <v>#REF!</v>
      </c>
      <c r="AI48" s="17" t="e">
        <f>+Q48-'[4]Comparativo Acumulado'!AG12/1000</f>
        <v>#REF!</v>
      </c>
      <c r="AJ48" s="17" t="e">
        <f>+R48-'[4]Comparativo Acumulado'!AH12/1000</f>
        <v>#REF!</v>
      </c>
      <c r="AK48" s="17" t="e">
        <f>+S48-'[4]Comparativo Acumulado'!AI12/1000</f>
        <v>#REF!</v>
      </c>
      <c r="AL48" s="17" t="e">
        <f>+T48-'[4]Comparativo Acumulado'!AJ12/1000</f>
        <v>#REF!</v>
      </c>
    </row>
    <row r="49" spans="2:38" x14ac:dyDescent="0.3">
      <c r="B49" s="387" t="s">
        <v>176</v>
      </c>
      <c r="C49" s="142" t="e">
        <f>[3]Segments!#REF!</f>
        <v>#REF!</v>
      </c>
      <c r="D49" s="142" t="e">
        <f>[3]Segments!#REF!</f>
        <v>#REF!</v>
      </c>
      <c r="E49" s="142" t="e">
        <f>[3]Segments!#REF!</f>
        <v>#REF!</v>
      </c>
      <c r="F49" s="142" t="e">
        <f>[3]Segments!#REF!</f>
        <v>#REF!</v>
      </c>
      <c r="G49" s="142" t="e">
        <f>[3]Segments!#REF!</f>
        <v>#REF!</v>
      </c>
      <c r="H49" s="142" t="e">
        <f>[3]Segments!#REF!</f>
        <v>#REF!</v>
      </c>
      <c r="I49" s="142" t="e">
        <f>[3]Segments!#REF!</f>
        <v>#REF!</v>
      </c>
      <c r="J49" s="142" t="e">
        <f>[3]Segments!#REF!</f>
        <v>#REF!</v>
      </c>
      <c r="L49" s="387" t="s">
        <v>176</v>
      </c>
      <c r="M49" s="394" t="e">
        <f>[3]Segments!#REF!</f>
        <v>#REF!</v>
      </c>
      <c r="N49" s="394" t="e">
        <f>[3]Segments!#REF!</f>
        <v>#REF!</v>
      </c>
      <c r="O49" s="394" t="e">
        <f>[3]Segments!#REF!</f>
        <v>#REF!</v>
      </c>
      <c r="P49" s="394" t="e">
        <f>[3]Segments!#REF!</f>
        <v>#REF!</v>
      </c>
      <c r="Q49" s="394" t="e">
        <f>[3]Segments!#REF!</f>
        <v>#REF!</v>
      </c>
      <c r="R49" s="394" t="e">
        <f>[3]Segments!#REF!</f>
        <v>#REF!</v>
      </c>
      <c r="S49" s="394" t="e">
        <f>[3]Segments!#REF!</f>
        <v>#REF!</v>
      </c>
      <c r="T49" s="394" t="e">
        <f>[3]Segments!#REF!</f>
        <v>#REF!</v>
      </c>
      <c r="V49" s="17" t="e">
        <f>+C49-'[4]Comparativo Trimestral'!AC13/1000</f>
        <v>#REF!</v>
      </c>
      <c r="W49" s="17" t="e">
        <f>+D49-'[4]Comparativo Trimestral'!AD13/1000</f>
        <v>#REF!</v>
      </c>
      <c r="X49" s="17" t="e">
        <f>+E49-'[4]Comparativo Trimestral'!AE13/1000</f>
        <v>#REF!</v>
      </c>
      <c r="Y49" s="17" t="e">
        <f>+F49-'[4]Comparativo Trimestral'!AF13/1000</f>
        <v>#REF!</v>
      </c>
      <c r="Z49" s="17" t="e">
        <f>+G49-'[4]Comparativo Trimestral'!AG13/1000</f>
        <v>#REF!</v>
      </c>
      <c r="AA49" s="17" t="e">
        <f>+H49-'[4]Comparativo Trimestral'!AH13/1000</f>
        <v>#REF!</v>
      </c>
      <c r="AB49" s="17" t="e">
        <f>+I49-'[4]Comparativo Trimestral'!AI13/1000</f>
        <v>#REF!</v>
      </c>
      <c r="AC49" s="17" t="e">
        <f>+J49-'[4]Comparativo Trimestral'!AJ13/1000</f>
        <v>#REF!</v>
      </c>
      <c r="AD49" s="17"/>
      <c r="AE49" s="17" t="e">
        <f>+M49-'[4]Comparativo Acumulado'!AC13/1000</f>
        <v>#REF!</v>
      </c>
      <c r="AF49" s="17" t="e">
        <f>+N49-'[4]Comparativo Acumulado'!AD13/1000</f>
        <v>#REF!</v>
      </c>
      <c r="AG49" s="17" t="e">
        <f>+O49-'[4]Comparativo Acumulado'!AE13/1000</f>
        <v>#REF!</v>
      </c>
      <c r="AH49" s="17" t="e">
        <f>+P49-'[4]Comparativo Acumulado'!AF13/1000</f>
        <v>#REF!</v>
      </c>
      <c r="AI49" s="17" t="e">
        <f>+Q49-'[4]Comparativo Acumulado'!AG13/1000</f>
        <v>#REF!</v>
      </c>
      <c r="AJ49" s="17" t="e">
        <f>+R49-'[4]Comparativo Acumulado'!AH13/1000</f>
        <v>#REF!</v>
      </c>
      <c r="AK49" s="17" t="e">
        <f>+S49-'[4]Comparativo Acumulado'!AI13/1000</f>
        <v>#REF!</v>
      </c>
      <c r="AL49" s="17" t="e">
        <f>+T49-'[4]Comparativo Acumulado'!AJ13/1000</f>
        <v>#REF!</v>
      </c>
    </row>
    <row r="50" spans="2:38" x14ac:dyDescent="0.3">
      <c r="B50" s="387" t="s">
        <v>177</v>
      </c>
      <c r="C50" s="142" t="e">
        <f>[3]Segments!#REF!</f>
        <v>#REF!</v>
      </c>
      <c r="D50" s="142" t="e">
        <f>[3]Segments!#REF!</f>
        <v>#REF!</v>
      </c>
      <c r="E50" s="142" t="e">
        <f>[3]Segments!#REF!</f>
        <v>#REF!</v>
      </c>
      <c r="F50" s="142" t="e">
        <f>[3]Segments!#REF!</f>
        <v>#REF!</v>
      </c>
      <c r="G50" s="142" t="e">
        <f>[3]Segments!#REF!</f>
        <v>#REF!</v>
      </c>
      <c r="H50" s="142" t="e">
        <f>[3]Segments!#REF!</f>
        <v>#REF!</v>
      </c>
      <c r="I50" s="142" t="e">
        <f>[3]Segments!#REF!</f>
        <v>#REF!</v>
      </c>
      <c r="J50" s="142" t="e">
        <f>[3]Segments!#REF!</f>
        <v>#REF!</v>
      </c>
      <c r="L50" s="387" t="s">
        <v>177</v>
      </c>
      <c r="M50" s="394" t="e">
        <f>[3]Segments!#REF!</f>
        <v>#REF!</v>
      </c>
      <c r="N50" s="394" t="e">
        <f>[3]Segments!#REF!</f>
        <v>#REF!</v>
      </c>
      <c r="O50" s="394" t="e">
        <f>[3]Segments!#REF!</f>
        <v>#REF!</v>
      </c>
      <c r="P50" s="394" t="e">
        <f>[3]Segments!#REF!</f>
        <v>#REF!</v>
      </c>
      <c r="Q50" s="394" t="e">
        <f>[3]Segments!#REF!</f>
        <v>#REF!</v>
      </c>
      <c r="R50" s="394" t="e">
        <f>[3]Segments!#REF!</f>
        <v>#REF!</v>
      </c>
      <c r="S50" s="394" t="e">
        <f>[3]Segments!#REF!</f>
        <v>#REF!</v>
      </c>
      <c r="T50" s="394" t="e">
        <f>[3]Segments!#REF!</f>
        <v>#REF!</v>
      </c>
      <c r="V50" s="17" t="e">
        <f>+C50-'[4]Comparativo Trimestral'!AC14/1000</f>
        <v>#REF!</v>
      </c>
      <c r="W50" s="17" t="e">
        <f>+D50-'[4]Comparativo Trimestral'!AD14/1000</f>
        <v>#REF!</v>
      </c>
      <c r="X50" s="17" t="e">
        <f>+E50-'[4]Comparativo Trimestral'!AE14/1000</f>
        <v>#REF!</v>
      </c>
      <c r="Y50" s="17" t="e">
        <f>+F50-'[4]Comparativo Trimestral'!AF14/1000</f>
        <v>#REF!</v>
      </c>
      <c r="Z50" s="17" t="e">
        <f>+G50-'[4]Comparativo Trimestral'!AG14/1000</f>
        <v>#REF!</v>
      </c>
      <c r="AA50" s="17" t="e">
        <f>+H50-'[4]Comparativo Trimestral'!AH14/1000</f>
        <v>#REF!</v>
      </c>
      <c r="AB50" s="17" t="e">
        <f>+I50-'[4]Comparativo Trimestral'!AI14/1000</f>
        <v>#REF!</v>
      </c>
      <c r="AC50" s="17" t="e">
        <f>+J50-'[4]Comparativo Trimestral'!AJ14/1000</f>
        <v>#REF!</v>
      </c>
      <c r="AD50" s="17"/>
      <c r="AE50" s="17" t="e">
        <f>+M50-'[4]Comparativo Acumulado'!AC14/1000</f>
        <v>#REF!</v>
      </c>
      <c r="AF50" s="17" t="e">
        <f>+N50-'[4]Comparativo Acumulado'!AD14/1000</f>
        <v>#REF!</v>
      </c>
      <c r="AG50" s="17" t="e">
        <f>+O50-'[4]Comparativo Acumulado'!AE14/1000</f>
        <v>#REF!</v>
      </c>
      <c r="AH50" s="17" t="e">
        <f>+P50-'[4]Comparativo Acumulado'!AF14/1000</f>
        <v>#REF!</v>
      </c>
      <c r="AI50" s="17" t="e">
        <f>+Q50-'[4]Comparativo Acumulado'!AG14/1000</f>
        <v>#REF!</v>
      </c>
      <c r="AJ50" s="17" t="e">
        <f>+R50-'[4]Comparativo Acumulado'!AH14/1000</f>
        <v>#REF!</v>
      </c>
      <c r="AK50" s="17" t="e">
        <f>+S50-'[4]Comparativo Acumulado'!AI14/1000</f>
        <v>#REF!</v>
      </c>
      <c r="AL50" s="17" t="e">
        <f>+T50-'[4]Comparativo Acumulado'!AJ14/1000</f>
        <v>#REF!</v>
      </c>
    </row>
    <row r="51" spans="2:38" ht="15.6" x14ac:dyDescent="0.3">
      <c r="B51" s="405"/>
      <c r="L51" s="345"/>
    </row>
    <row r="52" spans="2:38" x14ac:dyDescent="0.3">
      <c r="B52" s="168" t="s">
        <v>178</v>
      </c>
      <c r="C52" s="342" t="e">
        <f>[3]Segments!#REF!</f>
        <v>#REF!</v>
      </c>
      <c r="D52" s="342" t="e">
        <f>[3]Segments!#REF!</f>
        <v>#REF!</v>
      </c>
      <c r="E52" s="342" t="e">
        <f>[3]Segments!#REF!</f>
        <v>#REF!</v>
      </c>
      <c r="F52" s="342" t="e">
        <f>[3]Segments!#REF!</f>
        <v>#REF!</v>
      </c>
      <c r="G52" s="342" t="e">
        <f>[3]Segments!#REF!</f>
        <v>#REF!</v>
      </c>
      <c r="H52" s="342" t="e">
        <f>[3]Segments!#REF!</f>
        <v>#REF!</v>
      </c>
      <c r="I52" s="342" t="e">
        <f>[3]Segments!#REF!</f>
        <v>#REF!</v>
      </c>
      <c r="J52" s="342" t="e">
        <f>[3]Segments!#REF!</f>
        <v>#REF!</v>
      </c>
      <c r="L52" s="168" t="s">
        <v>178</v>
      </c>
      <c r="M52" s="393" t="e">
        <f>[3]Segments!#REF!</f>
        <v>#REF!</v>
      </c>
      <c r="N52" s="393" t="e">
        <f>[3]Segments!#REF!</f>
        <v>#REF!</v>
      </c>
      <c r="O52" s="393" t="e">
        <f>[3]Segments!#REF!</f>
        <v>#REF!</v>
      </c>
      <c r="P52" s="393" t="e">
        <f>[3]Segments!#REF!</f>
        <v>#REF!</v>
      </c>
      <c r="Q52" s="393" t="e">
        <f>[3]Segments!#REF!</f>
        <v>#REF!</v>
      </c>
      <c r="R52" s="393" t="e">
        <f>[3]Segments!#REF!</f>
        <v>#REF!</v>
      </c>
      <c r="S52" s="393" t="e">
        <f>[3]Segments!#REF!</f>
        <v>#REF!</v>
      </c>
      <c r="T52" s="393" t="e">
        <f>[3]Segments!#REF!</f>
        <v>#REF!</v>
      </c>
      <c r="V52" s="17" t="e">
        <f>+C52-'[4]Comparativo Trimestral'!AC16/1000</f>
        <v>#REF!</v>
      </c>
      <c r="W52" s="17" t="e">
        <f>+D52-'[4]Comparativo Trimestral'!AD16/1000</f>
        <v>#REF!</v>
      </c>
      <c r="X52" s="17" t="e">
        <f>+E52-'[4]Comparativo Trimestral'!AE16/1000</f>
        <v>#REF!</v>
      </c>
      <c r="Y52" s="17" t="e">
        <f>+F52-'[4]Comparativo Trimestral'!AF16/1000</f>
        <v>#REF!</v>
      </c>
      <c r="Z52" s="17" t="e">
        <f>+G52-'[4]Comparativo Trimestral'!AG16/1000</f>
        <v>#REF!</v>
      </c>
      <c r="AA52" s="17" t="e">
        <f>+H52-'[4]Comparativo Trimestral'!AH16/1000</f>
        <v>#REF!</v>
      </c>
      <c r="AB52" s="17" t="e">
        <f>+I52-'[4]Comparativo Trimestral'!AI16/1000</f>
        <v>#REF!</v>
      </c>
      <c r="AC52" s="17" t="e">
        <f>+J52-'[4]Comparativo Trimestral'!AJ16/1000</f>
        <v>#REF!</v>
      </c>
      <c r="AD52" s="17"/>
      <c r="AE52" s="17" t="e">
        <f>+M52-'[4]Comparativo Acumulado'!AC16/1000</f>
        <v>#REF!</v>
      </c>
      <c r="AF52" s="17" t="e">
        <f>+N52-'[4]Comparativo Acumulado'!AD16/1000</f>
        <v>#REF!</v>
      </c>
      <c r="AG52" s="17" t="e">
        <f>+O52-'[4]Comparativo Acumulado'!AE16/1000</f>
        <v>#REF!</v>
      </c>
      <c r="AH52" s="17" t="e">
        <f>+P52-'[4]Comparativo Acumulado'!AF16/1000</f>
        <v>#REF!</v>
      </c>
      <c r="AI52" s="17" t="e">
        <f>+Q52-'[4]Comparativo Acumulado'!AG16/1000</f>
        <v>#REF!</v>
      </c>
      <c r="AJ52" s="17" t="e">
        <f>+R52-'[4]Comparativo Acumulado'!AH16/1000</f>
        <v>#REF!</v>
      </c>
      <c r="AK52" s="17" t="e">
        <f>+S52-'[4]Comparativo Acumulado'!AI16/1000</f>
        <v>#REF!</v>
      </c>
      <c r="AL52" s="17" t="e">
        <f>+T52-'[4]Comparativo Acumulado'!AJ16/1000</f>
        <v>#REF!</v>
      </c>
    </row>
    <row r="53" spans="2:38" x14ac:dyDescent="0.3">
      <c r="B53" s="387" t="s">
        <v>179</v>
      </c>
      <c r="C53" s="142" t="e">
        <f>[3]Segments!#REF!</f>
        <v>#REF!</v>
      </c>
      <c r="D53" s="142" t="e">
        <f>[3]Segments!#REF!</f>
        <v>#REF!</v>
      </c>
      <c r="E53" s="142" t="e">
        <f>[3]Segments!#REF!</f>
        <v>#REF!</v>
      </c>
      <c r="F53" s="142" t="e">
        <f>[3]Segments!#REF!</f>
        <v>#REF!</v>
      </c>
      <c r="G53" s="142" t="e">
        <f>[3]Segments!#REF!</f>
        <v>#REF!</v>
      </c>
      <c r="H53" s="142" t="e">
        <f>[3]Segments!#REF!</f>
        <v>#REF!</v>
      </c>
      <c r="I53" s="142" t="e">
        <f>[3]Segments!#REF!</f>
        <v>#REF!</v>
      </c>
      <c r="J53" s="142" t="e">
        <f>[3]Segments!#REF!</f>
        <v>#REF!</v>
      </c>
      <c r="L53" s="387" t="s">
        <v>179</v>
      </c>
      <c r="M53" s="394" t="e">
        <f>[3]Segments!#REF!</f>
        <v>#REF!</v>
      </c>
      <c r="N53" s="394" t="e">
        <f>[3]Segments!#REF!</f>
        <v>#REF!</v>
      </c>
      <c r="O53" s="394" t="e">
        <f>[3]Segments!#REF!</f>
        <v>#REF!</v>
      </c>
      <c r="P53" s="394" t="e">
        <f>[3]Segments!#REF!</f>
        <v>#REF!</v>
      </c>
      <c r="Q53" s="394" t="e">
        <f>[3]Segments!#REF!</f>
        <v>#REF!</v>
      </c>
      <c r="R53" s="394" t="e">
        <f>[3]Segments!#REF!</f>
        <v>#REF!</v>
      </c>
      <c r="S53" s="394" t="e">
        <f>[3]Segments!#REF!</f>
        <v>#REF!</v>
      </c>
      <c r="T53" s="394" t="e">
        <f>[3]Segments!#REF!</f>
        <v>#REF!</v>
      </c>
      <c r="V53" s="17" t="e">
        <f>+C53-'[4]Comparativo Trimestral'!AC17/1000</f>
        <v>#REF!</v>
      </c>
      <c r="W53" s="17" t="e">
        <f>+D53-'[4]Comparativo Trimestral'!AD17/1000</f>
        <v>#REF!</v>
      </c>
      <c r="X53" s="17" t="e">
        <f>+E53-'[4]Comparativo Trimestral'!AE17/1000</f>
        <v>#REF!</v>
      </c>
      <c r="Y53" s="17" t="e">
        <f>+F53-'[4]Comparativo Trimestral'!AF17/1000</f>
        <v>#REF!</v>
      </c>
      <c r="Z53" s="17" t="e">
        <f>+G53-'[4]Comparativo Trimestral'!AG17/1000</f>
        <v>#REF!</v>
      </c>
      <c r="AA53" s="17" t="e">
        <f>+H53-'[4]Comparativo Trimestral'!AH17/1000</f>
        <v>#REF!</v>
      </c>
      <c r="AB53" s="17" t="e">
        <f>+I53-'[4]Comparativo Trimestral'!AI17/1000</f>
        <v>#REF!</v>
      </c>
      <c r="AC53" s="17" t="e">
        <f>+J53-'[4]Comparativo Trimestral'!AJ17/1000</f>
        <v>#REF!</v>
      </c>
      <c r="AD53" s="17"/>
      <c r="AE53" s="17" t="e">
        <f>+M53-'[4]Comparativo Acumulado'!AC17/1000</f>
        <v>#REF!</v>
      </c>
      <c r="AF53" s="17" t="e">
        <f>+N53-'[4]Comparativo Acumulado'!AD17/1000</f>
        <v>#REF!</v>
      </c>
      <c r="AG53" s="17" t="e">
        <f>+O53-'[4]Comparativo Acumulado'!AE17/1000</f>
        <v>#REF!</v>
      </c>
      <c r="AH53" s="17" t="e">
        <f>+P53-'[4]Comparativo Acumulado'!AF17/1000</f>
        <v>#REF!</v>
      </c>
      <c r="AI53" s="17" t="e">
        <f>+Q53-'[4]Comparativo Acumulado'!AG17/1000</f>
        <v>#REF!</v>
      </c>
      <c r="AJ53" s="17" t="e">
        <f>+R53-'[4]Comparativo Acumulado'!AH17/1000</f>
        <v>#REF!</v>
      </c>
      <c r="AK53" s="17" t="e">
        <f>+S53-'[4]Comparativo Acumulado'!AI17/1000</f>
        <v>#REF!</v>
      </c>
      <c r="AL53" s="17" t="e">
        <f>+T53-'[4]Comparativo Acumulado'!AJ17/1000</f>
        <v>#REF!</v>
      </c>
    </row>
    <row r="54" spans="2:38" x14ac:dyDescent="0.3">
      <c r="B54" s="387" t="s">
        <v>180</v>
      </c>
      <c r="C54" s="142" t="e">
        <f>[3]Segments!#REF!</f>
        <v>#REF!</v>
      </c>
      <c r="D54" s="142" t="e">
        <f>[3]Segments!#REF!</f>
        <v>#REF!</v>
      </c>
      <c r="E54" s="142" t="e">
        <f>[3]Segments!#REF!</f>
        <v>#REF!</v>
      </c>
      <c r="F54" s="142" t="e">
        <f>[3]Segments!#REF!</f>
        <v>#REF!</v>
      </c>
      <c r="G54" s="142" t="e">
        <f>[3]Segments!#REF!</f>
        <v>#REF!</v>
      </c>
      <c r="H54" s="142" t="e">
        <f>[3]Segments!#REF!</f>
        <v>#REF!</v>
      </c>
      <c r="I54" s="142" t="e">
        <f>[3]Segments!#REF!</f>
        <v>#REF!</v>
      </c>
      <c r="J54" s="142" t="e">
        <f>[3]Segments!#REF!</f>
        <v>#REF!</v>
      </c>
      <c r="L54" s="387" t="s">
        <v>180</v>
      </c>
      <c r="M54" s="394" t="e">
        <f>[3]Segments!#REF!</f>
        <v>#REF!</v>
      </c>
      <c r="N54" s="394" t="e">
        <f>[3]Segments!#REF!</f>
        <v>#REF!</v>
      </c>
      <c r="O54" s="394" t="e">
        <f>[3]Segments!#REF!</f>
        <v>#REF!</v>
      </c>
      <c r="P54" s="394" t="e">
        <f>[3]Segments!#REF!</f>
        <v>#REF!</v>
      </c>
      <c r="Q54" s="394" t="e">
        <f>[3]Segments!#REF!</f>
        <v>#REF!</v>
      </c>
      <c r="R54" s="394" t="e">
        <f>[3]Segments!#REF!</f>
        <v>#REF!</v>
      </c>
      <c r="S54" s="394" t="e">
        <f>[3]Segments!#REF!</f>
        <v>#REF!</v>
      </c>
      <c r="T54" s="394" t="e">
        <f>[3]Segments!#REF!</f>
        <v>#REF!</v>
      </c>
      <c r="V54" s="17" t="e">
        <f>+C54-'[4]Comparativo Trimestral'!AC18/1000</f>
        <v>#REF!</v>
      </c>
      <c r="W54" s="17" t="e">
        <f>+D54-'[4]Comparativo Trimestral'!AD18/1000</f>
        <v>#REF!</v>
      </c>
      <c r="X54" s="17" t="e">
        <f>+E54-'[4]Comparativo Trimestral'!AE18/1000</f>
        <v>#REF!</v>
      </c>
      <c r="Y54" s="17" t="e">
        <f>+F54-'[4]Comparativo Trimestral'!AF18/1000</f>
        <v>#REF!</v>
      </c>
      <c r="Z54" s="17" t="e">
        <f>+G54-'[4]Comparativo Trimestral'!AG18/1000</f>
        <v>#REF!</v>
      </c>
      <c r="AA54" s="17" t="e">
        <f>+H54-'[4]Comparativo Trimestral'!AH18/1000</f>
        <v>#REF!</v>
      </c>
      <c r="AB54" s="17" t="e">
        <f>+I54-'[4]Comparativo Trimestral'!AI18/1000</f>
        <v>#REF!</v>
      </c>
      <c r="AC54" s="17" t="e">
        <f>+J54-'[4]Comparativo Trimestral'!AJ18/1000</f>
        <v>#REF!</v>
      </c>
      <c r="AD54" s="17"/>
      <c r="AE54" s="17" t="e">
        <f>+M54-'[4]Comparativo Acumulado'!AC18/1000</f>
        <v>#REF!</v>
      </c>
      <c r="AF54" s="17" t="e">
        <f>+N54-'[4]Comparativo Acumulado'!AD18/1000</f>
        <v>#REF!</v>
      </c>
      <c r="AG54" s="17" t="e">
        <f>+O54-'[4]Comparativo Acumulado'!AE18/1000</f>
        <v>#REF!</v>
      </c>
      <c r="AH54" s="17" t="e">
        <f>+P54-'[4]Comparativo Acumulado'!AF18/1000</f>
        <v>#REF!</v>
      </c>
      <c r="AI54" s="17" t="e">
        <f>+Q54-'[4]Comparativo Acumulado'!AG18/1000</f>
        <v>#REF!</v>
      </c>
      <c r="AJ54" s="17" t="e">
        <f>+R54-'[4]Comparativo Acumulado'!AH18/1000</f>
        <v>#REF!</v>
      </c>
      <c r="AK54" s="17" t="e">
        <f>+S54-'[4]Comparativo Acumulado'!AI18/1000</f>
        <v>#REF!</v>
      </c>
      <c r="AL54" s="17" t="e">
        <f>+T54-'[4]Comparativo Acumulado'!AJ18/1000</f>
        <v>#REF!</v>
      </c>
    </row>
    <row r="55" spans="2:38" x14ac:dyDescent="0.3">
      <c r="B55" s="387" t="s">
        <v>181</v>
      </c>
      <c r="C55" s="142" t="e">
        <f>[3]Segments!#REF!</f>
        <v>#REF!</v>
      </c>
      <c r="D55" s="142" t="e">
        <f>[3]Segments!#REF!</f>
        <v>#REF!</v>
      </c>
      <c r="E55" s="142" t="e">
        <f>[3]Segments!#REF!</f>
        <v>#REF!</v>
      </c>
      <c r="F55" s="142" t="e">
        <f>[3]Segments!#REF!</f>
        <v>#REF!</v>
      </c>
      <c r="G55" s="142" t="e">
        <f>[3]Segments!#REF!</f>
        <v>#REF!</v>
      </c>
      <c r="H55" s="142" t="e">
        <f>[3]Segments!#REF!</f>
        <v>#REF!</v>
      </c>
      <c r="I55" s="142" t="e">
        <f>[3]Segments!#REF!</f>
        <v>#REF!</v>
      </c>
      <c r="J55" s="142" t="e">
        <f>[3]Segments!#REF!</f>
        <v>#REF!</v>
      </c>
      <c r="L55" s="387" t="s">
        <v>181</v>
      </c>
      <c r="M55" s="394" t="e">
        <f>[3]Segments!#REF!</f>
        <v>#REF!</v>
      </c>
      <c r="N55" s="394" t="e">
        <f>[3]Segments!#REF!</f>
        <v>#REF!</v>
      </c>
      <c r="O55" s="394" t="e">
        <f>[3]Segments!#REF!</f>
        <v>#REF!</v>
      </c>
      <c r="P55" s="394" t="e">
        <f>[3]Segments!#REF!</f>
        <v>#REF!</v>
      </c>
      <c r="Q55" s="394" t="e">
        <f>[3]Segments!#REF!</f>
        <v>#REF!</v>
      </c>
      <c r="R55" s="394" t="e">
        <f>[3]Segments!#REF!</f>
        <v>#REF!</v>
      </c>
      <c r="S55" s="394" t="e">
        <f>[3]Segments!#REF!</f>
        <v>#REF!</v>
      </c>
      <c r="T55" s="394" t="e">
        <f>[3]Segments!#REF!</f>
        <v>#REF!</v>
      </c>
      <c r="V55" s="17" t="e">
        <f>+C55-'[4]Comparativo Trimestral'!AC19/1000</f>
        <v>#REF!</v>
      </c>
      <c r="W55" s="17" t="e">
        <f>+D55-'[4]Comparativo Trimestral'!AD19/1000</f>
        <v>#REF!</v>
      </c>
      <c r="X55" s="17" t="e">
        <f>+E55-'[4]Comparativo Trimestral'!AE19/1000</f>
        <v>#REF!</v>
      </c>
      <c r="Y55" s="17" t="e">
        <f>+F55-'[4]Comparativo Trimestral'!AF19/1000</f>
        <v>#REF!</v>
      </c>
      <c r="Z55" s="17" t="e">
        <f>+G55-'[4]Comparativo Trimestral'!AG19/1000</f>
        <v>#REF!</v>
      </c>
      <c r="AA55" s="17" t="e">
        <f>+H55-'[4]Comparativo Trimestral'!AH19/1000</f>
        <v>#REF!</v>
      </c>
      <c r="AB55" s="17" t="e">
        <f>+I55-'[4]Comparativo Trimestral'!AI19/1000</f>
        <v>#REF!</v>
      </c>
      <c r="AC55" s="17" t="e">
        <f>+J55-'[4]Comparativo Trimestral'!AJ19/1000</f>
        <v>#REF!</v>
      </c>
      <c r="AD55" s="17"/>
      <c r="AE55" s="17" t="e">
        <f>+M55-'[4]Comparativo Acumulado'!AC19/1000</f>
        <v>#REF!</v>
      </c>
      <c r="AF55" s="17" t="e">
        <f>+N55-'[4]Comparativo Acumulado'!AD19/1000</f>
        <v>#REF!</v>
      </c>
      <c r="AG55" s="17" t="e">
        <f>+O55-'[4]Comparativo Acumulado'!AE19/1000</f>
        <v>#REF!</v>
      </c>
      <c r="AH55" s="17" t="e">
        <f>+P55-'[4]Comparativo Acumulado'!AF19/1000</f>
        <v>#REF!</v>
      </c>
      <c r="AI55" s="17" t="e">
        <f>+Q55-'[4]Comparativo Acumulado'!AG19/1000</f>
        <v>#REF!</v>
      </c>
      <c r="AJ55" s="17" t="e">
        <f>+R55-'[4]Comparativo Acumulado'!AH19/1000</f>
        <v>#REF!</v>
      </c>
      <c r="AK55" s="17" t="e">
        <f>+S55-'[4]Comparativo Acumulado'!AI19/1000</f>
        <v>#REF!</v>
      </c>
      <c r="AL55" s="17" t="e">
        <f>+T55-'[4]Comparativo Acumulado'!AJ19/1000</f>
        <v>#REF!</v>
      </c>
    </row>
    <row r="56" spans="2:38" ht="6.75" customHeight="1" x14ac:dyDescent="0.3">
      <c r="B56" s="346"/>
      <c r="L56" s="346"/>
    </row>
    <row r="57" spans="2:38" x14ac:dyDescent="0.3">
      <c r="B57" s="120" t="s">
        <v>182</v>
      </c>
      <c r="L57" s="120" t="s">
        <v>182</v>
      </c>
    </row>
    <row r="59" spans="2:38" x14ac:dyDescent="0.3">
      <c r="C59" s="30"/>
      <c r="D59" s="30"/>
      <c r="E59" s="30"/>
      <c r="F59" s="30"/>
      <c r="G59" s="30"/>
      <c r="H59" s="30"/>
      <c r="I59" s="30"/>
      <c r="J59" s="30"/>
      <c r="M59" s="30"/>
      <c r="N59" s="30"/>
      <c r="O59" s="30"/>
      <c r="P59" s="30"/>
      <c r="Q59" s="30"/>
      <c r="R59" s="30"/>
      <c r="S59" s="30"/>
      <c r="T59" s="30"/>
    </row>
    <row r="60" spans="2:38" x14ac:dyDescent="0.3">
      <c r="C60" s="31" t="e">
        <f>+C44-C75</f>
        <v>#REF!</v>
      </c>
      <c r="D60" s="31" t="e">
        <f t="shared" ref="D60:J60" si="0">+D44-D75</f>
        <v>#REF!</v>
      </c>
      <c r="E60" s="31" t="e">
        <f t="shared" si="0"/>
        <v>#REF!</v>
      </c>
      <c r="F60" s="31" t="e">
        <f t="shared" si="0"/>
        <v>#REF!</v>
      </c>
      <c r="G60" s="31" t="e">
        <f t="shared" si="0"/>
        <v>#REF!</v>
      </c>
      <c r="H60" s="31" t="e">
        <f t="shared" si="0"/>
        <v>#REF!</v>
      </c>
      <c r="I60" s="31" t="e">
        <f t="shared" si="0"/>
        <v>#REF!</v>
      </c>
      <c r="J60" s="31" t="e">
        <f t="shared" si="0"/>
        <v>#REF!</v>
      </c>
      <c r="M60" s="27" t="e">
        <f>+M44-M75</f>
        <v>#REF!</v>
      </c>
      <c r="N60" s="27" t="e">
        <f t="shared" ref="N60:T60" si="1">+N44-N75</f>
        <v>#REF!</v>
      </c>
      <c r="O60" s="27" t="e">
        <f t="shared" si="1"/>
        <v>#REF!</v>
      </c>
      <c r="P60" s="27" t="e">
        <f t="shared" si="1"/>
        <v>#REF!</v>
      </c>
      <c r="Q60" s="27" t="e">
        <f t="shared" si="1"/>
        <v>#REF!</v>
      </c>
      <c r="R60" s="27" t="e">
        <f t="shared" si="1"/>
        <v>#REF!</v>
      </c>
      <c r="S60" s="27" t="e">
        <f t="shared" si="1"/>
        <v>#REF!</v>
      </c>
      <c r="T60" s="27" t="e">
        <f t="shared" si="1"/>
        <v>#REF!</v>
      </c>
    </row>
    <row r="61" spans="2:38" x14ac:dyDescent="0.3">
      <c r="C61" s="27"/>
      <c r="D61" s="27"/>
      <c r="E61" s="27"/>
      <c r="F61" s="27"/>
      <c r="G61" s="27"/>
      <c r="H61" s="27"/>
      <c r="I61" s="27"/>
      <c r="J61" s="27"/>
      <c r="M61" s="27"/>
      <c r="N61" s="27"/>
      <c r="O61" s="27"/>
      <c r="P61" s="27"/>
      <c r="Q61" s="27"/>
      <c r="R61" s="27"/>
      <c r="S61" s="27"/>
      <c r="T61" s="27"/>
    </row>
    <row r="63" spans="2:38" ht="22.8" x14ac:dyDescent="0.4">
      <c r="B63" s="436" t="s">
        <v>185</v>
      </c>
      <c r="C63" s="436"/>
      <c r="D63" s="436"/>
      <c r="E63" s="436"/>
      <c r="F63" s="436"/>
      <c r="G63" s="436"/>
      <c r="H63" s="436"/>
      <c r="I63" s="436"/>
      <c r="J63" s="436"/>
      <c r="L63" s="436" t="s">
        <v>186</v>
      </c>
      <c r="M63" s="436"/>
      <c r="N63" s="436"/>
      <c r="O63" s="436"/>
      <c r="P63" s="436"/>
      <c r="Q63" s="436"/>
      <c r="R63" s="436"/>
      <c r="S63" s="436"/>
      <c r="T63" s="436"/>
    </row>
    <row r="64" spans="2:38" ht="22.8" x14ac:dyDescent="0.4">
      <c r="B64" s="338"/>
      <c r="C64" s="338"/>
      <c r="D64" s="338"/>
      <c r="E64" s="338"/>
      <c r="F64" s="338"/>
      <c r="G64" s="338"/>
      <c r="H64" s="338"/>
      <c r="I64" s="338"/>
      <c r="J64" s="338"/>
      <c r="L64" s="338"/>
      <c r="M64" s="338"/>
      <c r="N64" s="338"/>
      <c r="O64" s="338"/>
      <c r="P64" s="338"/>
      <c r="Q64" s="338"/>
      <c r="R64" s="338"/>
      <c r="S64" s="338"/>
      <c r="T64" s="338"/>
    </row>
    <row r="65" spans="2:38" ht="15.75" customHeight="1" x14ac:dyDescent="0.3">
      <c r="C65" s="439" t="s">
        <v>159</v>
      </c>
      <c r="D65" s="439"/>
      <c r="E65" s="439"/>
      <c r="F65" s="439"/>
      <c r="G65" s="439"/>
      <c r="H65" s="441" t="s">
        <v>160</v>
      </c>
      <c r="M65" s="439" t="s">
        <v>159</v>
      </c>
      <c r="N65" s="439"/>
      <c r="O65" s="439"/>
      <c r="P65" s="439"/>
      <c r="Q65" s="439"/>
      <c r="R65" s="441" t="s">
        <v>160</v>
      </c>
    </row>
    <row r="66" spans="2:38" x14ac:dyDescent="0.3">
      <c r="C66" s="339" t="s">
        <v>161</v>
      </c>
      <c r="D66" s="339" t="s">
        <v>162</v>
      </c>
      <c r="E66" s="339" t="s">
        <v>163</v>
      </c>
      <c r="F66" s="339" t="s">
        <v>164</v>
      </c>
      <c r="G66" s="339" t="s">
        <v>165</v>
      </c>
      <c r="H66" s="441"/>
      <c r="I66" s="339" t="s">
        <v>166</v>
      </c>
      <c r="J66" s="339" t="s">
        <v>140</v>
      </c>
      <c r="M66" s="339" t="s">
        <v>161</v>
      </c>
      <c r="N66" s="339" t="s">
        <v>162</v>
      </c>
      <c r="O66" s="339" t="s">
        <v>163</v>
      </c>
      <c r="P66" s="339" t="s">
        <v>164</v>
      </c>
      <c r="Q66" s="339" t="s">
        <v>165</v>
      </c>
      <c r="R66" s="441"/>
      <c r="S66" s="339" t="s">
        <v>166</v>
      </c>
      <c r="T66" s="339" t="s">
        <v>140</v>
      </c>
    </row>
    <row r="67" spans="2:38" ht="15.6" x14ac:dyDescent="0.3">
      <c r="B67" s="340"/>
      <c r="L67" s="340"/>
    </row>
    <row r="68" spans="2:38" x14ac:dyDescent="0.3">
      <c r="B68" s="168" t="s">
        <v>167</v>
      </c>
      <c r="C68" s="341">
        <v>304.67053472140168</v>
      </c>
      <c r="D68" s="341">
        <v>106.44167923999998</v>
      </c>
      <c r="E68" s="341">
        <v>75.431232899399902</v>
      </c>
      <c r="F68" s="341">
        <v>37.440563326209904</v>
      </c>
      <c r="G68" s="341">
        <v>37.138125959219003</v>
      </c>
      <c r="H68" s="341"/>
      <c r="I68" s="341"/>
      <c r="J68" s="341">
        <v>561.12213614623045</v>
      </c>
      <c r="L68" s="168" t="s">
        <v>167</v>
      </c>
      <c r="M68" s="341">
        <v>1238.4733650956005</v>
      </c>
      <c r="N68" s="341">
        <v>431.41868110000001</v>
      </c>
      <c r="O68" s="341">
        <v>241.70574228160001</v>
      </c>
      <c r="P68" s="341">
        <v>115.855701041215</v>
      </c>
      <c r="Q68" s="341">
        <v>127.291558150573</v>
      </c>
      <c r="R68" s="341"/>
      <c r="S68" s="341"/>
      <c r="T68" s="341">
        <v>2154.8000000000002</v>
      </c>
    </row>
    <row r="69" spans="2:38" ht="15.6" x14ac:dyDescent="0.3">
      <c r="B69" s="340"/>
      <c r="L69" s="340"/>
    </row>
    <row r="70" spans="2:38" x14ac:dyDescent="0.3">
      <c r="B70" s="168" t="s">
        <v>168</v>
      </c>
      <c r="C70" s="342">
        <v>17103.579257359906</v>
      </c>
      <c r="D70" s="342">
        <v>16996.27317887856</v>
      </c>
      <c r="E70" s="342">
        <v>4265.3190350767991</v>
      </c>
      <c r="F70" s="342">
        <v>1267.8173352361898</v>
      </c>
      <c r="G70" s="342">
        <v>3074.6642495707983</v>
      </c>
      <c r="H70" s="342">
        <v>2596.8304793139901</v>
      </c>
      <c r="I70" s="342">
        <v>-367.46945767916276</v>
      </c>
      <c r="J70" s="342">
        <v>44937.014077757522</v>
      </c>
      <c r="L70" s="168" t="s">
        <v>168</v>
      </c>
      <c r="M70" s="342">
        <v>67162.280621172293</v>
      </c>
      <c r="N70" s="342">
        <v>61498.859849503395</v>
      </c>
      <c r="O70" s="342">
        <v>14485.586649837083</v>
      </c>
      <c r="P70" s="342">
        <v>5647.1124338454247</v>
      </c>
      <c r="Q70" s="342">
        <v>11422.423266153623</v>
      </c>
      <c r="R70" s="342">
        <v>10582.086911806564</v>
      </c>
      <c r="S70" s="342">
        <v>-1484.5703322407992</v>
      </c>
      <c r="T70" s="342">
        <v>169313.77940007759</v>
      </c>
      <c r="V70" s="363">
        <f>+C70-'[4]Comparativo Trimestral'!AC26/1000</f>
        <v>0</v>
      </c>
      <c r="W70" s="363">
        <f>+D70-'[4]Comparativo Trimestral'!AD26/1000</f>
        <v>0</v>
      </c>
      <c r="X70" s="363">
        <f>+E70-'[4]Comparativo Trimestral'!AE26/1000</f>
        <v>0</v>
      </c>
      <c r="Y70" s="363">
        <f>+F70-'[4]Comparativo Trimestral'!AF26/1000</f>
        <v>0</v>
      </c>
      <c r="Z70" s="363">
        <f>+G70-'[4]Comparativo Trimestral'!AG26/1000</f>
        <v>0</v>
      </c>
      <c r="AA70" s="363">
        <f>+H70-'[4]Comparativo Trimestral'!AH26/1000</f>
        <v>0</v>
      </c>
      <c r="AB70" s="363">
        <f>+I70-'[4]Comparativo Trimestral'!AI26/1000</f>
        <v>0</v>
      </c>
      <c r="AC70" s="363">
        <f>+J70-'[4]Comparativo Trimestral'!AJ26/1000</f>
        <v>0</v>
      </c>
      <c r="AD70" s="363"/>
      <c r="AE70" s="363">
        <f>+M70-'[4]Comparativo Acumulado'!AC26/1000</f>
        <v>0</v>
      </c>
      <c r="AF70" s="363">
        <f>+N70-'[4]Comparativo Acumulado'!AD26/1000</f>
        <v>-2272.0678597452206</v>
      </c>
      <c r="AG70" s="363">
        <f>+O70-'[4]Comparativo Acumulado'!AE26/1000</f>
        <v>0</v>
      </c>
      <c r="AH70" s="363">
        <f>+P70-'[4]Comparativo Acumulado'!AF26/1000</f>
        <v>0</v>
      </c>
      <c r="AI70" s="363">
        <f>+Q70-'[4]Comparativo Acumulado'!AG26/1000</f>
        <v>0</v>
      </c>
      <c r="AJ70" s="363">
        <f>+R70-'[4]Comparativo Acumulado'!AH26/1000</f>
        <v>0</v>
      </c>
      <c r="AK70" s="363">
        <f>+S70-'[4]Comparativo Acumulado'!AI26/1000</f>
        <v>0</v>
      </c>
      <c r="AL70" s="363">
        <f>+T70-'[4]Comparativo Acumulado'!AJ26/1000</f>
        <v>-2272.0678597456426</v>
      </c>
    </row>
    <row r="71" spans="2:38" x14ac:dyDescent="0.3">
      <c r="B71" s="387" t="s">
        <v>169</v>
      </c>
      <c r="C71" s="142">
        <v>-235.78385734</v>
      </c>
      <c r="D71" s="142">
        <v>0</v>
      </c>
      <c r="E71" s="142">
        <v>-30.225138766500532</v>
      </c>
      <c r="F71" s="142">
        <v>0</v>
      </c>
      <c r="G71" s="142">
        <v>-1.7021644972520007</v>
      </c>
      <c r="H71" s="142">
        <v>-99.758297075409914</v>
      </c>
      <c r="I71" s="142">
        <v>367.46945767916276</v>
      </c>
      <c r="J71" s="142">
        <v>3.0559021979570391E-13</v>
      </c>
      <c r="L71" s="387" t="s">
        <v>169</v>
      </c>
      <c r="M71" s="142">
        <v>-934.41486196999995</v>
      </c>
      <c r="N71" s="142">
        <v>0</v>
      </c>
      <c r="O71" s="142">
        <v>-144.23831281374706</v>
      </c>
      <c r="P71" s="142">
        <v>0</v>
      </c>
      <c r="Q71" s="142">
        <v>-6.0035958109739296</v>
      </c>
      <c r="R71" s="142">
        <v>-399.91356164607799</v>
      </c>
      <c r="S71" s="142">
        <v>1484.5703322407992</v>
      </c>
      <c r="T71" s="142">
        <v>2.3283064365386963E-13</v>
      </c>
      <c r="V71" s="363">
        <f>+C71-'[4]Comparativo Trimestral'!AC27/1000</f>
        <v>0</v>
      </c>
      <c r="W71" s="363">
        <f>+D71-'[4]Comparativo Trimestral'!AD27/1000</f>
        <v>0</v>
      </c>
      <c r="X71" s="363">
        <f>+E71-'[4]Comparativo Trimestral'!AE27/1000</f>
        <v>0</v>
      </c>
      <c r="Y71" s="363">
        <f>+F71-'[4]Comparativo Trimestral'!AF27/1000</f>
        <v>0</v>
      </c>
      <c r="Z71" s="363">
        <f>+G71-'[4]Comparativo Trimestral'!AG27/1000</f>
        <v>0</v>
      </c>
      <c r="AA71" s="363">
        <f>+H71-'[4]Comparativo Trimestral'!AH27/1000</f>
        <v>0</v>
      </c>
      <c r="AB71" s="363">
        <f>+I71-'[4]Comparativo Trimestral'!AI27/1000</f>
        <v>0</v>
      </c>
      <c r="AC71" s="363">
        <f>+J71-'[4]Comparativo Trimestral'!AJ27/1000</f>
        <v>0</v>
      </c>
      <c r="AD71" s="363"/>
      <c r="AE71" s="363">
        <f>+M71-'[4]Comparativo Acumulado'!AC27/1000</f>
        <v>0</v>
      </c>
      <c r="AF71" s="363">
        <f>+N71-'[4]Comparativo Acumulado'!AD27/1000</f>
        <v>0</v>
      </c>
      <c r="AG71" s="363">
        <f>+O71-'[4]Comparativo Acumulado'!AE27/1000</f>
        <v>0</v>
      </c>
      <c r="AH71" s="363">
        <f>+P71-'[4]Comparativo Acumulado'!AF27/1000</f>
        <v>0</v>
      </c>
      <c r="AI71" s="363">
        <f>+Q71-'[4]Comparativo Acumulado'!AG27/1000</f>
        <v>0</v>
      </c>
      <c r="AJ71" s="363">
        <f>+R71-'[4]Comparativo Acumulado'!AH27/1000</f>
        <v>0</v>
      </c>
      <c r="AK71" s="363">
        <f>+S71-'[4]Comparativo Acumulado'!AI27/1000</f>
        <v>0</v>
      </c>
      <c r="AL71" s="363">
        <f>+T71-'[4]Comparativo Acumulado'!AJ27/1000</f>
        <v>0</v>
      </c>
    </row>
    <row r="72" spans="2:38" x14ac:dyDescent="0.3">
      <c r="B72" s="168" t="s">
        <v>170</v>
      </c>
      <c r="C72" s="342">
        <v>16867.795400019906</v>
      </c>
      <c r="D72" s="342">
        <v>16996.27317887856</v>
      </c>
      <c r="E72" s="342">
        <v>4235.0938963102981</v>
      </c>
      <c r="F72" s="342">
        <v>1267.8173352361898</v>
      </c>
      <c r="G72" s="342">
        <v>3072.9620850735455</v>
      </c>
      <c r="H72" s="342">
        <v>2497.0721822385808</v>
      </c>
      <c r="I72" s="342">
        <v>0</v>
      </c>
      <c r="J72" s="342">
        <v>44937.014077757522</v>
      </c>
      <c r="L72" s="168" t="s">
        <v>170</v>
      </c>
      <c r="M72" s="342">
        <v>66227.865759202294</v>
      </c>
      <c r="N72" s="342">
        <v>61498.859849503395</v>
      </c>
      <c r="O72" s="342">
        <v>14341.348337023337</v>
      </c>
      <c r="P72" s="342">
        <v>5647.1124338454247</v>
      </c>
      <c r="Q72" s="342">
        <v>11416.419670342648</v>
      </c>
      <c r="R72" s="342">
        <v>10182.173350160487</v>
      </c>
      <c r="S72" s="342">
        <v>0</v>
      </c>
      <c r="T72" s="342">
        <v>169313.77940007759</v>
      </c>
      <c r="V72" s="363">
        <f>+C72-'[4]Comparativo Trimestral'!AC28/1000</f>
        <v>0</v>
      </c>
      <c r="W72" s="363">
        <f>+D72-'[4]Comparativo Trimestral'!AD28/1000</f>
        <v>0</v>
      </c>
      <c r="X72" s="363">
        <f>+E72-'[4]Comparativo Trimestral'!AE28/1000</f>
        <v>0</v>
      </c>
      <c r="Y72" s="363">
        <f>+F72-'[4]Comparativo Trimestral'!AF28/1000</f>
        <v>0</v>
      </c>
      <c r="Z72" s="363">
        <f>+G72-'[4]Comparativo Trimestral'!AG28/1000</f>
        <v>0</v>
      </c>
      <c r="AA72" s="363">
        <f>+H72-'[4]Comparativo Trimestral'!AH28/1000</f>
        <v>0</v>
      </c>
      <c r="AB72" s="363">
        <f>+I72-'[4]Comparativo Trimestral'!AI28/1000</f>
        <v>0</v>
      </c>
      <c r="AC72" s="363">
        <f>+J72-'[4]Comparativo Trimestral'!AJ28/1000</f>
        <v>0</v>
      </c>
      <c r="AD72" s="363"/>
      <c r="AE72" s="363">
        <f>+M72-'[4]Comparativo Acumulado'!AC28/1000</f>
        <v>0</v>
      </c>
      <c r="AF72" s="363">
        <f>+N72-'[4]Comparativo Acumulado'!AD28/1000</f>
        <v>-2272.0678597452206</v>
      </c>
      <c r="AG72" s="363">
        <f>+O72-'[4]Comparativo Acumulado'!AE28/1000</f>
        <v>0</v>
      </c>
      <c r="AH72" s="363">
        <f>+P72-'[4]Comparativo Acumulado'!AF28/1000</f>
        <v>0</v>
      </c>
      <c r="AI72" s="363">
        <f>+Q72-'[4]Comparativo Acumulado'!AG28/1000</f>
        <v>0</v>
      </c>
      <c r="AJ72" s="363">
        <f>+R72-'[4]Comparativo Acumulado'!AH28/1000</f>
        <v>0</v>
      </c>
      <c r="AK72" s="363">
        <f>+S72-'[4]Comparativo Acumulado'!AI28/1000</f>
        <v>0</v>
      </c>
      <c r="AL72" s="363">
        <f>+T72-'[4]Comparativo Acumulado'!AJ28/1000</f>
        <v>-2272.0678597456426</v>
      </c>
    </row>
    <row r="73" spans="2:38" x14ac:dyDescent="0.3">
      <c r="B73" s="387" t="s">
        <v>65</v>
      </c>
      <c r="C73" s="142">
        <v>2984.2640105440523</v>
      </c>
      <c r="D73" s="142">
        <v>1582.0435085818353</v>
      </c>
      <c r="E73" s="142">
        <v>881.82764923447121</v>
      </c>
      <c r="F73" s="142">
        <v>200.08188857721163</v>
      </c>
      <c r="G73" s="142">
        <v>458.09746798646859</v>
      </c>
      <c r="H73" s="142">
        <v>-99.491522287255478</v>
      </c>
      <c r="I73" s="142">
        <v>0</v>
      </c>
      <c r="J73" s="142">
        <v>6006.823002636781</v>
      </c>
      <c r="L73" s="387" t="s">
        <v>65</v>
      </c>
      <c r="M73" s="142">
        <v>13422.784951637861</v>
      </c>
      <c r="N73" s="142">
        <v>5485.3653112607344</v>
      </c>
      <c r="O73" s="142">
        <v>1723.3715551363466</v>
      </c>
      <c r="P73" s="142">
        <v>291.27301009802335</v>
      </c>
      <c r="Q73" s="142">
        <v>910.77164208311706</v>
      </c>
      <c r="R73" s="142">
        <v>-361.16177175327635</v>
      </c>
      <c r="S73" s="142">
        <v>0</v>
      </c>
      <c r="T73" s="142">
        <v>21472.404698462804</v>
      </c>
      <c r="V73" s="363">
        <f>+C73-'[4]Comparativo Trimestral'!AC29/1000</f>
        <v>0</v>
      </c>
      <c r="W73" s="363">
        <f>+D73-'[4]Comparativo Trimestral'!AD29/1000</f>
        <v>0</v>
      </c>
      <c r="X73" s="363">
        <f>+E73-'[4]Comparativo Trimestral'!AE29/1000</f>
        <v>0</v>
      </c>
      <c r="Y73" s="363">
        <f>+F73-'[4]Comparativo Trimestral'!AF29/1000</f>
        <v>0</v>
      </c>
      <c r="Z73" s="363">
        <f>+G73-'[4]Comparativo Trimestral'!AG29/1000</f>
        <v>0</v>
      </c>
      <c r="AA73" s="363">
        <f>+H73-'[4]Comparativo Trimestral'!AH29/1000</f>
        <v>0</v>
      </c>
      <c r="AB73" s="363">
        <f>+I73-'[4]Comparativo Trimestral'!AI29/1000</f>
        <v>0</v>
      </c>
      <c r="AC73" s="363">
        <f>+J73-'[4]Comparativo Trimestral'!AJ29/1000</f>
        <v>0</v>
      </c>
      <c r="AD73" s="363"/>
      <c r="AE73" s="363">
        <f>+M73-'[4]Comparativo Acumulado'!AC29/1000</f>
        <v>0</v>
      </c>
      <c r="AF73" s="363">
        <f>+N73-'[4]Comparativo Acumulado'!AD29/1000</f>
        <v>0</v>
      </c>
      <c r="AG73" s="363">
        <f>+O73-'[4]Comparativo Acumulado'!AE29/1000</f>
        <v>0</v>
      </c>
      <c r="AH73" s="363">
        <f>+P73-'[4]Comparativo Acumulado'!AF29/1000</f>
        <v>0</v>
      </c>
      <c r="AI73" s="363">
        <f>+Q73-'[4]Comparativo Acumulado'!AG29/1000</f>
        <v>0</v>
      </c>
      <c r="AJ73" s="363">
        <f>+R73-'[4]Comparativo Acumulado'!AH29/1000</f>
        <v>0</v>
      </c>
      <c r="AK73" s="363">
        <f>+S73-'[4]Comparativo Acumulado'!AI29/1000</f>
        <v>0</v>
      </c>
      <c r="AL73" s="363">
        <f>+T73-'[4]Comparativo Acumulado'!AJ29/1000</f>
        <v>0</v>
      </c>
    </row>
    <row r="74" spans="2:38" x14ac:dyDescent="0.3">
      <c r="B74" s="168" t="s">
        <v>75</v>
      </c>
      <c r="C74" s="342">
        <v>4012.369379344048</v>
      </c>
      <c r="D74" s="342">
        <v>2247.5797843538467</v>
      </c>
      <c r="E74" s="342">
        <v>1238.6066109272856</v>
      </c>
      <c r="F74" s="342">
        <v>288.01932987256163</v>
      </c>
      <c r="G74" s="342">
        <v>729.2041000642181</v>
      </c>
      <c r="H74" s="342">
        <v>117.35114776405797</v>
      </c>
      <c r="I74" s="342">
        <v>0</v>
      </c>
      <c r="J74" s="342">
        <v>8633.1310942242817</v>
      </c>
      <c r="L74" s="168" t="s">
        <v>75</v>
      </c>
      <c r="M74" s="342">
        <v>16657.31917576956</v>
      </c>
      <c r="N74" s="342">
        <v>8676.6487920089294</v>
      </c>
      <c r="O74" s="342">
        <v>3336.8586049483424</v>
      </c>
      <c r="P74" s="342">
        <v>812.94580131860778</v>
      </c>
      <c r="Q74" s="342">
        <v>2099.1427151445573</v>
      </c>
      <c r="R74" s="342">
        <v>564.471</v>
      </c>
      <c r="S74" s="342">
        <v>0</v>
      </c>
      <c r="T74" s="342">
        <v>32147.386831088261</v>
      </c>
      <c r="V74" s="363">
        <f>+C74-'[4]Comparativo Trimestral'!AC30/1000</f>
        <v>0</v>
      </c>
      <c r="W74" s="363">
        <f>+D74-'[4]Comparativo Trimestral'!AD30/1000</f>
        <v>0</v>
      </c>
      <c r="X74" s="363">
        <f>+E74-'[4]Comparativo Trimestral'!AE30/1000</f>
        <v>0</v>
      </c>
      <c r="Y74" s="363">
        <f>+F74-'[4]Comparativo Trimestral'!AF30/1000</f>
        <v>0</v>
      </c>
      <c r="Z74" s="363">
        <f>+G74-'[4]Comparativo Trimestral'!AG30/1000</f>
        <v>0</v>
      </c>
      <c r="AA74" s="363">
        <f>+H74-'[4]Comparativo Trimestral'!AH30/1000</f>
        <v>0</v>
      </c>
      <c r="AB74" s="363">
        <f>+I74-'[4]Comparativo Trimestral'!AI30/1000</f>
        <v>0</v>
      </c>
      <c r="AC74" s="363">
        <f>+J74-'[4]Comparativo Trimestral'!AJ30/1000</f>
        <v>0</v>
      </c>
      <c r="AD74" s="363"/>
      <c r="AE74" s="363">
        <f>+M74-'[4]Comparativo Acumulado'!AC30/1000</f>
        <v>0</v>
      </c>
      <c r="AF74" s="363">
        <f>+N74-'[4]Comparativo Acumulado'!AD30/1000</f>
        <v>0</v>
      </c>
      <c r="AG74" s="363">
        <f>+O74-'[4]Comparativo Acumulado'!AE30/1000</f>
        <v>0</v>
      </c>
      <c r="AH74" s="363">
        <f>+P74-'[4]Comparativo Acumulado'!AF30/1000</f>
        <v>0</v>
      </c>
      <c r="AI74" s="363">
        <f>+Q74-'[4]Comparativo Acumulado'!AG30/1000</f>
        <v>0</v>
      </c>
      <c r="AJ74" s="363">
        <f>+R74-'[4]Comparativo Acumulado'!AH30/1000</f>
        <v>0</v>
      </c>
      <c r="AK74" s="363">
        <f>+S74-'[4]Comparativo Acumulado'!AI30/1000</f>
        <v>0</v>
      </c>
      <c r="AL74" s="363">
        <f>+T74-'[4]Comparativo Acumulado'!AJ30/1000</f>
        <v>0</v>
      </c>
    </row>
    <row r="75" spans="2:38" x14ac:dyDescent="0.3">
      <c r="B75" s="343" t="s">
        <v>171</v>
      </c>
      <c r="C75" s="344">
        <v>0.23787159401632965</v>
      </c>
      <c r="D75" s="344">
        <v>0.13223956573885484</v>
      </c>
      <c r="E75" s="344">
        <v>0.29246260915404626</v>
      </c>
      <c r="F75" s="344">
        <v>0.22717730848734977</v>
      </c>
      <c r="G75" s="344">
        <v>0.23729681000823868</v>
      </c>
      <c r="H75" s="344">
        <v>4.6995496805724998E-2</v>
      </c>
      <c r="I75" s="344"/>
      <c r="J75" s="344">
        <v>0.19211626031239631</v>
      </c>
      <c r="L75" s="343" t="s">
        <v>171</v>
      </c>
      <c r="M75" s="344">
        <v>0.25151526453130557</v>
      </c>
      <c r="N75" s="344">
        <v>0.14108633579942692</v>
      </c>
      <c r="O75" s="344">
        <v>0.23267398061408043</v>
      </c>
      <c r="P75" s="344">
        <v>0.14395778565454007</v>
      </c>
      <c r="Q75" s="344">
        <v>0.18387049318077095</v>
      </c>
      <c r="R75" s="344">
        <v>5.5437182278094202E-2</v>
      </c>
      <c r="S75" s="344"/>
      <c r="T75" s="344">
        <v>0.18986869789921854</v>
      </c>
      <c r="V75" s="24">
        <f>+C75-'[4]Comparativo Trimestral'!AC43</f>
        <v>0</v>
      </c>
      <c r="W75" s="24">
        <f>+D75-'[4]Comparativo Trimestral'!AD43</f>
        <v>0</v>
      </c>
      <c r="X75" s="24">
        <f>+E75-'[4]Comparativo Trimestral'!AE43</f>
        <v>0</v>
      </c>
      <c r="Y75" s="24">
        <f>+F75-'[4]Comparativo Trimestral'!AF43</f>
        <v>0</v>
      </c>
      <c r="Z75" s="24">
        <f>+G75-'[4]Comparativo Trimestral'!AG43</f>
        <v>0</v>
      </c>
      <c r="AA75" s="24">
        <f>+H75-'[4]Comparativo Trimestral'!AH43</f>
        <v>0</v>
      </c>
      <c r="AB75" s="24">
        <f>+I75-'[4]Comparativo Trimestral'!AI43</f>
        <v>0</v>
      </c>
      <c r="AC75" s="24">
        <f>+J75-'[4]Comparativo Trimestral'!AJ43</f>
        <v>0</v>
      </c>
      <c r="AD75" s="24"/>
      <c r="AE75" s="24">
        <f>+M75-'[4]Comparativo Acumulado'!AC43</f>
        <v>0</v>
      </c>
      <c r="AF75" s="24">
        <f>+N75-'[4]Comparativo Acumulado'!AD43</f>
        <v>5.0267063775616128E-3</v>
      </c>
      <c r="AG75" s="24">
        <f>+O75-'[4]Comparativo Acumulado'!AE43</f>
        <v>0</v>
      </c>
      <c r="AH75" s="24">
        <f>+P75-'[4]Comparativo Acumulado'!AF43</f>
        <v>0</v>
      </c>
      <c r="AI75" s="24">
        <f>+Q75-'[4]Comparativo Acumulado'!AG43</f>
        <v>0</v>
      </c>
      <c r="AJ75" s="24">
        <f>+R75-'[4]Comparativo Acumulado'!AH43</f>
        <v>0</v>
      </c>
      <c r="AK75" s="24">
        <f>+S75-'[4]Comparativo Acumulado'!AI43</f>
        <v>0</v>
      </c>
      <c r="AL75" s="24">
        <f>+T75-'[4]Comparativo Acumulado'!AJ43</f>
        <v>2.5141617036475994E-3</v>
      </c>
    </row>
    <row r="76" spans="2:38" x14ac:dyDescent="0.3">
      <c r="B76" s="387" t="s">
        <v>172</v>
      </c>
      <c r="C76" s="142">
        <v>281.40000000000038</v>
      </c>
      <c r="D76" s="142">
        <v>49.598946987767938</v>
      </c>
      <c r="E76" s="142">
        <v>26.705246703470998</v>
      </c>
      <c r="F76" s="142">
        <v>8.3147574248268459</v>
      </c>
      <c r="G76" s="142">
        <v>12.528710483331</v>
      </c>
      <c r="H76" s="142">
        <v>3.347241118944992</v>
      </c>
      <c r="I76" s="142">
        <v>0</v>
      </c>
      <c r="J76" s="142">
        <v>381.89490271834217</v>
      </c>
      <c r="L76" s="387" t="s">
        <v>172</v>
      </c>
      <c r="M76" s="142">
        <v>281.13825866000036</v>
      </c>
      <c r="N76" s="142">
        <v>431.43980678774295</v>
      </c>
      <c r="O76" s="142">
        <v>171.39852241627298</v>
      </c>
      <c r="P76" s="142">
        <v>12.766042168940366</v>
      </c>
      <c r="Q76" s="142">
        <v>100.899485662372</v>
      </c>
      <c r="R76" s="142">
        <v>53.691932898228998</v>
      </c>
      <c r="S76" s="142">
        <v>0</v>
      </c>
      <c r="T76" s="142">
        <v>1051.3340485935578</v>
      </c>
      <c r="V76" s="17">
        <f>+C76-'[4]Comparativo Trimestral'!AC31/1000</f>
        <v>0</v>
      </c>
      <c r="W76" s="17">
        <f>+D76-'[4]Comparativo Trimestral'!AD31/1000</f>
        <v>0</v>
      </c>
      <c r="X76" s="17">
        <f>+E76-'[4]Comparativo Trimestral'!AE31/1000</f>
        <v>0</v>
      </c>
      <c r="Y76" s="17">
        <f>+F76-'[4]Comparativo Trimestral'!AF31/1000</f>
        <v>0</v>
      </c>
      <c r="Z76" s="17">
        <f>+G76-'[4]Comparativo Trimestral'!AG31/1000</f>
        <v>0</v>
      </c>
      <c r="AA76" s="17">
        <f>+H76-'[4]Comparativo Trimestral'!AH31/1000</f>
        <v>0</v>
      </c>
      <c r="AB76" s="17">
        <f>+I76-'[4]Comparativo Trimestral'!AI31/1000</f>
        <v>0</v>
      </c>
      <c r="AC76" s="17">
        <f>+J76-'[4]Comparativo Trimestral'!AJ31/1000</f>
        <v>0</v>
      </c>
      <c r="AD76" s="17"/>
      <c r="AE76" s="17">
        <f>+M76-'[4]Comparativo Acumulado'!AC31/1000</f>
        <v>0</v>
      </c>
      <c r="AF76" s="17">
        <f>+N76-'[4]Comparativo Acumulado'!AD31/1000</f>
        <v>0</v>
      </c>
      <c r="AG76" s="17">
        <f>+O76-'[4]Comparativo Acumulado'!AE31/1000</f>
        <v>0</v>
      </c>
      <c r="AH76" s="17">
        <f>+P76-'[4]Comparativo Acumulado'!AF31/1000</f>
        <v>0</v>
      </c>
      <c r="AI76" s="17">
        <f>+Q76-'[4]Comparativo Acumulado'!AG31/1000</f>
        <v>0</v>
      </c>
      <c r="AJ76" s="17">
        <f>+R76-'[4]Comparativo Acumulado'!AH31/1000</f>
        <v>0</v>
      </c>
      <c r="AK76" s="17">
        <f>+S76-'[4]Comparativo Acumulado'!AI31/1000</f>
        <v>0</v>
      </c>
      <c r="AL76" s="17">
        <f>+T76-'[4]Comparativo Acumulado'!AJ31/1000</f>
        <v>0</v>
      </c>
    </row>
    <row r="77" spans="2:38" x14ac:dyDescent="0.3">
      <c r="B77" s="387" t="s">
        <v>74</v>
      </c>
      <c r="C77" s="142">
        <v>746.70536879999941</v>
      </c>
      <c r="D77" s="142">
        <v>615.93732878424419</v>
      </c>
      <c r="E77" s="142">
        <v>330.0731875936205</v>
      </c>
      <c r="F77" s="142">
        <v>79.622683870523005</v>
      </c>
      <c r="G77" s="142">
        <v>258.57792159441823</v>
      </c>
      <c r="H77" s="142">
        <v>213.49617083062779</v>
      </c>
      <c r="I77" s="142">
        <v>0</v>
      </c>
      <c r="J77" s="142">
        <v>2244.4131888691568</v>
      </c>
      <c r="L77" s="387" t="s">
        <v>173</v>
      </c>
      <c r="M77" s="142">
        <v>2953.39643045</v>
      </c>
      <c r="N77" s="142">
        <v>2759.8436739604522</v>
      </c>
      <c r="O77" s="142">
        <v>1442.088</v>
      </c>
      <c r="P77" s="142">
        <v>508.90674905164389</v>
      </c>
      <c r="Q77" s="142">
        <v>1087.4715873990683</v>
      </c>
      <c r="R77" s="142">
        <v>871.94111577500689</v>
      </c>
      <c r="S77" s="142">
        <v>0</v>
      </c>
      <c r="T77" s="142">
        <v>9623.6480840318945</v>
      </c>
      <c r="V77" s="17">
        <f>+C77-'[4]Comparativo Trimestral'!AC32/1000</f>
        <v>0</v>
      </c>
      <c r="W77" s="17">
        <f>+D77-'[4]Comparativo Trimestral'!AD32/1000</f>
        <v>0</v>
      </c>
      <c r="X77" s="17">
        <f>+E77-'[4]Comparativo Trimestral'!AE32/1000</f>
        <v>0</v>
      </c>
      <c r="Y77" s="17">
        <f>+F77-'[4]Comparativo Trimestral'!AF32/1000</f>
        <v>0</v>
      </c>
      <c r="Z77" s="17">
        <f>+G77-'[4]Comparativo Trimestral'!AG32/1000</f>
        <v>0</v>
      </c>
      <c r="AA77" s="17">
        <f>+H77-'[4]Comparativo Trimestral'!AH32/1000</f>
        <v>0</v>
      </c>
      <c r="AB77" s="17">
        <f>+I77-'[4]Comparativo Trimestral'!AI32/1000</f>
        <v>0</v>
      </c>
      <c r="AC77" s="17">
        <f>+J77-'[4]Comparativo Trimestral'!AJ32/1000</f>
        <v>0</v>
      </c>
      <c r="AD77" s="17"/>
      <c r="AE77" s="17">
        <f>+M77-'[4]Comparativo Acumulado'!AC32/1000</f>
        <v>0</v>
      </c>
      <c r="AF77" s="17">
        <f>+N77-'[4]Comparativo Acumulado'!AD32/1000</f>
        <v>0</v>
      </c>
      <c r="AG77" s="17">
        <f>+O77-'[4]Comparativo Acumulado'!AE32/1000</f>
        <v>0</v>
      </c>
      <c r="AH77" s="17">
        <f>+P77-'[4]Comparativo Acumulado'!AF32/1000</f>
        <v>0</v>
      </c>
      <c r="AI77" s="17">
        <f>+Q77-'[4]Comparativo Acumulado'!AG32/1000</f>
        <v>0</v>
      </c>
      <c r="AJ77" s="17">
        <f>+R77-'[4]Comparativo Acumulado'!AH32/1000</f>
        <v>0</v>
      </c>
      <c r="AK77" s="17">
        <f>+S77-'[4]Comparativo Acumulado'!AI32/1000</f>
        <v>0</v>
      </c>
      <c r="AL77" s="17">
        <f>+T77-'[4]Comparativo Acumulado'!AJ32/1000</f>
        <v>0</v>
      </c>
    </row>
    <row r="78" spans="2:38" x14ac:dyDescent="0.3">
      <c r="B78" s="387" t="s">
        <v>174</v>
      </c>
      <c r="C78" s="142">
        <v>506.39430416999852</v>
      </c>
      <c r="D78" s="142">
        <v>5.7648196107890035</v>
      </c>
      <c r="E78" s="142">
        <v>288.02884079183826</v>
      </c>
      <c r="F78" s="142">
        <v>1.3529857702881127</v>
      </c>
      <c r="G78" s="142">
        <v>19.595181691158</v>
      </c>
      <c r="H78" s="142">
        <v>16.560986534217999</v>
      </c>
      <c r="I78" s="142">
        <v>0</v>
      </c>
      <c r="J78" s="142">
        <v>837.69711856829099</v>
      </c>
      <c r="L78" s="387" t="s">
        <v>174</v>
      </c>
      <c r="M78" s="142">
        <v>4871.1936799261166</v>
      </c>
      <c r="N78" s="142">
        <v>32.974447218386999</v>
      </c>
      <c r="O78" s="142">
        <v>1442.6224948026852</v>
      </c>
      <c r="P78" s="142">
        <v>41.697557998999208</v>
      </c>
      <c r="Q78" s="142">
        <v>47.847677258969</v>
      </c>
      <c r="R78" s="142">
        <v>64.756196814234002</v>
      </c>
      <c r="S78" s="142">
        <v>0</v>
      </c>
      <c r="T78" s="142">
        <v>6501.0920540193929</v>
      </c>
      <c r="V78" s="17">
        <f>+C78-'[4]Comparativo Trimestral'!AC33/1000</f>
        <v>0</v>
      </c>
      <c r="W78" s="17">
        <f>+D78-'[4]Comparativo Trimestral'!AD33/1000</f>
        <v>0</v>
      </c>
      <c r="X78" s="17">
        <f>+E78-'[4]Comparativo Trimestral'!AE33/1000</f>
        <v>0</v>
      </c>
      <c r="Y78" s="17">
        <f>+F78-'[4]Comparativo Trimestral'!AF33/1000</f>
        <v>0</v>
      </c>
      <c r="Z78" s="17">
        <f>+G78-'[4]Comparativo Trimestral'!AG33/1000</f>
        <v>0</v>
      </c>
      <c r="AA78" s="17">
        <f>+H78-'[4]Comparativo Trimestral'!AH33/1000</f>
        <v>0</v>
      </c>
      <c r="AB78" s="17">
        <f>+I78-'[4]Comparativo Trimestral'!AI33/1000</f>
        <v>0</v>
      </c>
      <c r="AC78" s="17">
        <f>+J78-'[4]Comparativo Trimestral'!AJ33/1000</f>
        <v>0</v>
      </c>
      <c r="AD78" s="17"/>
      <c r="AE78" s="17">
        <f>+M78-'[4]Comparativo Acumulado'!AC33/1000</f>
        <v>0</v>
      </c>
      <c r="AF78" s="17">
        <f>+N78-'[4]Comparativo Acumulado'!AD33/1000</f>
        <v>0</v>
      </c>
      <c r="AG78" s="17">
        <f>+O78-'[4]Comparativo Acumulado'!AE33/1000</f>
        <v>0</v>
      </c>
      <c r="AH78" s="17">
        <f>+P78-'[4]Comparativo Acumulado'!AF33/1000</f>
        <v>0</v>
      </c>
      <c r="AI78" s="17">
        <f>+Q78-'[4]Comparativo Acumulado'!AG33/1000</f>
        <v>0</v>
      </c>
      <c r="AJ78" s="17">
        <f>+R78-'[4]Comparativo Acumulado'!AH33/1000</f>
        <v>0</v>
      </c>
      <c r="AK78" s="17">
        <f>+S78-'[4]Comparativo Acumulado'!AI33/1000</f>
        <v>0</v>
      </c>
      <c r="AL78" s="17">
        <f>+T78-'[4]Comparativo Acumulado'!AJ33/1000</f>
        <v>0</v>
      </c>
    </row>
    <row r="79" spans="2:38" x14ac:dyDescent="0.3">
      <c r="B79" s="387" t="s">
        <v>175</v>
      </c>
      <c r="C79" s="142">
        <v>1621.7997811235002</v>
      </c>
      <c r="D79" s="142">
        <v>190.65873392695502</v>
      </c>
      <c r="E79" s="142">
        <v>396.2902549808307</v>
      </c>
      <c r="F79" s="142">
        <v>26.339789753545979</v>
      </c>
      <c r="G79" s="142">
        <v>104.84837027757301</v>
      </c>
      <c r="H79" s="142">
        <v>32.00038105644898</v>
      </c>
      <c r="I79" s="142">
        <v>0</v>
      </c>
      <c r="J79" s="142">
        <v>2371.9373111188552</v>
      </c>
      <c r="L79" s="387" t="s">
        <v>175</v>
      </c>
      <c r="M79" s="142">
        <v>6532.9153226759909</v>
      </c>
      <c r="N79" s="142">
        <v>731.2423254468481</v>
      </c>
      <c r="O79" s="142">
        <v>2259.340876333124</v>
      </c>
      <c r="P79" s="142">
        <v>115.65188655225499</v>
      </c>
      <c r="Q79" s="142">
        <v>231.35712152337149</v>
      </c>
      <c r="R79" s="142">
        <v>106.49830224295799</v>
      </c>
      <c r="S79" s="142">
        <v>0</v>
      </c>
      <c r="T79" s="142">
        <v>9977.0058347745489</v>
      </c>
      <c r="V79" s="17">
        <f>+C79-'[4]Comparativo Trimestral'!AC34/1000</f>
        <v>0</v>
      </c>
      <c r="W79" s="17">
        <f>+D79-'[4]Comparativo Trimestral'!AD34/1000</f>
        <v>0</v>
      </c>
      <c r="X79" s="17">
        <f>+E79-'[4]Comparativo Trimestral'!AE34/1000</f>
        <v>0</v>
      </c>
      <c r="Y79" s="17">
        <f>+F79-'[4]Comparativo Trimestral'!AF34/1000</f>
        <v>0</v>
      </c>
      <c r="Z79" s="17">
        <f>+G79-'[4]Comparativo Trimestral'!AG34/1000</f>
        <v>0</v>
      </c>
      <c r="AA79" s="17">
        <f>+H79-'[4]Comparativo Trimestral'!AH34/1000</f>
        <v>0</v>
      </c>
      <c r="AB79" s="17">
        <f>+I79-'[4]Comparativo Trimestral'!AI34/1000</f>
        <v>0</v>
      </c>
      <c r="AC79" s="17">
        <f>+J79-'[4]Comparativo Trimestral'!AJ34/1000</f>
        <v>0</v>
      </c>
      <c r="AD79" s="17"/>
      <c r="AE79" s="17">
        <f>+M79-'[4]Comparativo Acumulado'!AC34/1000</f>
        <v>0</v>
      </c>
      <c r="AF79" s="17">
        <f>+N79-'[4]Comparativo Acumulado'!AD34/1000</f>
        <v>0</v>
      </c>
      <c r="AG79" s="17">
        <f>+O79-'[4]Comparativo Acumulado'!AE34/1000</f>
        <v>0</v>
      </c>
      <c r="AH79" s="17">
        <f>+P79-'[4]Comparativo Acumulado'!AF34/1000</f>
        <v>0</v>
      </c>
      <c r="AI79" s="17">
        <f>+Q79-'[4]Comparativo Acumulado'!AG34/1000</f>
        <v>0</v>
      </c>
      <c r="AJ79" s="17">
        <f>+R79-'[4]Comparativo Acumulado'!AH34/1000</f>
        <v>0</v>
      </c>
      <c r="AK79" s="17">
        <f>+S79-'[4]Comparativo Acumulado'!AI34/1000</f>
        <v>0</v>
      </c>
      <c r="AL79" s="17">
        <f>+T79-'[4]Comparativo Acumulado'!AJ34/1000</f>
        <v>0</v>
      </c>
    </row>
    <row r="80" spans="2:38" x14ac:dyDescent="0.3">
      <c r="B80" s="387" t="s">
        <v>176</v>
      </c>
      <c r="C80" s="142">
        <v>12.276861829001017</v>
      </c>
      <c r="D80" s="142">
        <v>14.954768520684999</v>
      </c>
      <c r="E80" s="142">
        <v>0</v>
      </c>
      <c r="F80" s="142">
        <v>0</v>
      </c>
      <c r="G80" s="142">
        <v>0</v>
      </c>
      <c r="H80" s="142">
        <v>0</v>
      </c>
      <c r="I80" s="142">
        <v>0</v>
      </c>
      <c r="J80" s="142">
        <v>27.231630349686018</v>
      </c>
      <c r="L80" s="387" t="s">
        <v>176</v>
      </c>
      <c r="M80" s="142">
        <v>-10.70764998008698</v>
      </c>
      <c r="N80" s="142">
        <v>14.954759453364998</v>
      </c>
      <c r="O80" s="142">
        <v>0</v>
      </c>
      <c r="P80" s="142">
        <v>0</v>
      </c>
      <c r="Q80" s="142">
        <v>0</v>
      </c>
      <c r="R80" s="142">
        <v>0</v>
      </c>
      <c r="S80" s="142">
        <v>0</v>
      </c>
      <c r="T80" s="142">
        <v>4.2471094732780186</v>
      </c>
      <c r="V80" s="17">
        <f>+C80-'[4]Comparativo Trimestral'!AC35/1000</f>
        <v>0</v>
      </c>
      <c r="W80" s="17">
        <f>+D80-'[4]Comparativo Trimestral'!AD35/1000</f>
        <v>0</v>
      </c>
      <c r="X80" s="17">
        <f>+E80-'[4]Comparativo Trimestral'!AE35/1000</f>
        <v>0</v>
      </c>
      <c r="Y80" s="17">
        <f>+F80-'[4]Comparativo Trimestral'!AF35/1000</f>
        <v>0</v>
      </c>
      <c r="Z80" s="17">
        <f>+G80-'[4]Comparativo Trimestral'!AG35/1000</f>
        <v>0</v>
      </c>
      <c r="AA80" s="17">
        <f>+H80-'[4]Comparativo Trimestral'!AH35/1000</f>
        <v>0</v>
      </c>
      <c r="AB80" s="17">
        <f>+I80-'[4]Comparativo Trimestral'!AI35/1000</f>
        <v>0</v>
      </c>
      <c r="AC80" s="17">
        <f>+J80-'[4]Comparativo Trimestral'!AJ35/1000</f>
        <v>0</v>
      </c>
      <c r="AD80" s="17"/>
      <c r="AE80" s="17">
        <f>+M80-'[4]Comparativo Acumulado'!AC35/1000</f>
        <v>0</v>
      </c>
      <c r="AF80" s="17">
        <f>+N80-'[4]Comparativo Acumulado'!AD35/1000</f>
        <v>0</v>
      </c>
      <c r="AG80" s="17">
        <f>+O80-'[4]Comparativo Acumulado'!AE35/1000</f>
        <v>0</v>
      </c>
      <c r="AH80" s="17">
        <f>+P80-'[4]Comparativo Acumulado'!AF35/1000</f>
        <v>0</v>
      </c>
      <c r="AI80" s="17">
        <f>+Q80-'[4]Comparativo Acumulado'!AG35/1000</f>
        <v>0</v>
      </c>
      <c r="AJ80" s="17">
        <f>+R80-'[4]Comparativo Acumulado'!AH35/1000</f>
        <v>0</v>
      </c>
      <c r="AK80" s="17">
        <f>+S80-'[4]Comparativo Acumulado'!AI35/1000</f>
        <v>0</v>
      </c>
      <c r="AL80" s="17">
        <f>+T80-'[4]Comparativo Acumulado'!AJ35/1000</f>
        <v>0</v>
      </c>
    </row>
    <row r="81" spans="2:38" x14ac:dyDescent="0.3">
      <c r="B81" s="387" t="s">
        <v>177</v>
      </c>
      <c r="C81" s="142">
        <v>1881.1358954295515</v>
      </c>
      <c r="D81" s="142">
        <v>1412.1043627863551</v>
      </c>
      <c r="E81" s="142">
        <v>773.56623504547827</v>
      </c>
      <c r="F81" s="142">
        <v>175.09508345136661</v>
      </c>
      <c r="G81" s="142">
        <v>372.84427940005367</v>
      </c>
      <c r="H81" s="142">
        <v>-114.93091680948739</v>
      </c>
      <c r="I81" s="142">
        <v>0</v>
      </c>
      <c r="J81" s="142">
        <v>4499.8149393033164</v>
      </c>
      <c r="L81" s="387" t="s">
        <v>177</v>
      </c>
      <c r="M81" s="142">
        <v>11750.355645589087</v>
      </c>
      <c r="N81" s="142">
        <v>4802.0521924856403</v>
      </c>
      <c r="O81" s="142">
        <v>906.65317365073383</v>
      </c>
      <c r="P81" s="142">
        <v>217.31868153210652</v>
      </c>
      <c r="Q81" s="142">
        <v>727.26219781871464</v>
      </c>
      <c r="R81" s="142">
        <v>-402.90386356407043</v>
      </c>
      <c r="S81" s="142">
        <v>0</v>
      </c>
      <c r="T81" s="142">
        <v>18000.738027512212</v>
      </c>
      <c r="V81" s="17">
        <f>+C81-'[4]Comparativo Trimestral'!AC36/1000</f>
        <v>0</v>
      </c>
      <c r="W81" s="17">
        <f>+D81-'[4]Comparativo Trimestral'!AD36/1000</f>
        <v>0</v>
      </c>
      <c r="X81" s="17">
        <f>+E81-'[4]Comparativo Trimestral'!AE36/1000</f>
        <v>0</v>
      </c>
      <c r="Y81" s="17">
        <f>+F81-'[4]Comparativo Trimestral'!AF36/1000</f>
        <v>0</v>
      </c>
      <c r="Z81" s="17">
        <f>+G81-'[4]Comparativo Trimestral'!AG36/1000</f>
        <v>0</v>
      </c>
      <c r="AA81" s="17">
        <f>+H81-'[4]Comparativo Trimestral'!AH36/1000</f>
        <v>0</v>
      </c>
      <c r="AB81" s="17">
        <f>+I81-'[4]Comparativo Trimestral'!AI36/1000</f>
        <v>0</v>
      </c>
      <c r="AC81" s="17">
        <f>+J81-'[4]Comparativo Trimestral'!AJ36/1000</f>
        <v>0</v>
      </c>
      <c r="AD81" s="17"/>
      <c r="AE81" s="17">
        <f>+M81-'[4]Comparativo Acumulado'!AC36/1000</f>
        <v>0</v>
      </c>
      <c r="AF81" s="17">
        <f>+N81-'[4]Comparativo Acumulado'!AD36/1000</f>
        <v>0</v>
      </c>
      <c r="AG81" s="17">
        <f>+O81-'[4]Comparativo Acumulado'!AE36/1000</f>
        <v>0</v>
      </c>
      <c r="AH81" s="17">
        <f>+P81-'[4]Comparativo Acumulado'!AF36/1000</f>
        <v>0</v>
      </c>
      <c r="AI81" s="17">
        <f>+Q81-'[4]Comparativo Acumulado'!AG36/1000</f>
        <v>0</v>
      </c>
      <c r="AJ81" s="17">
        <f>+R81-'[4]Comparativo Acumulado'!AH36/1000</f>
        <v>0</v>
      </c>
      <c r="AK81" s="17">
        <f>+S81-'[4]Comparativo Acumulado'!AI36/1000</f>
        <v>0</v>
      </c>
      <c r="AL81" s="17">
        <f>+T81-'[4]Comparativo Acumulado'!AJ36/1000</f>
        <v>0</v>
      </c>
    </row>
    <row r="82" spans="2:38" ht="15.6" x14ac:dyDescent="0.3">
      <c r="B82" s="345"/>
      <c r="L82" s="345"/>
    </row>
    <row r="83" spans="2:38" x14ac:dyDescent="0.3">
      <c r="B83" s="168" t="s">
        <v>178</v>
      </c>
      <c r="C83" s="342">
        <v>69758.459700796928</v>
      </c>
      <c r="D83" s="342">
        <v>101271.08064336835</v>
      </c>
      <c r="E83" s="342">
        <v>40771.094241556697</v>
      </c>
      <c r="F83" s="342">
        <v>8132.6761709539333</v>
      </c>
      <c r="G83" s="342">
        <v>22293.565710344606</v>
      </c>
      <c r="H83" s="342">
        <v>12110.099878985766</v>
      </c>
      <c r="I83" s="342">
        <v>-8363.3373439653096</v>
      </c>
      <c r="J83" s="342">
        <v>245973.63900204099</v>
      </c>
      <c r="K83" s="16"/>
      <c r="L83" s="168" t="s">
        <v>178</v>
      </c>
      <c r="M83" s="342">
        <v>69758.459700796928</v>
      </c>
      <c r="N83" s="342">
        <v>101271.08064336835</v>
      </c>
      <c r="O83" s="342">
        <v>40771.094241556697</v>
      </c>
      <c r="P83" s="342">
        <v>8132.6761709539333</v>
      </c>
      <c r="Q83" s="342">
        <v>22293.565710344606</v>
      </c>
      <c r="R83" s="342">
        <v>12110.099878985766</v>
      </c>
      <c r="S83" s="342">
        <v>-8363.3373439653096</v>
      </c>
      <c r="T83" s="342">
        <v>245973.63900204099</v>
      </c>
      <c r="V83" s="17">
        <f>+C83-'[4]Comparativo Trimestral'!AC38/1000</f>
        <v>0</v>
      </c>
      <c r="W83" s="17">
        <f>+D83-'[4]Comparativo Trimestral'!AD38/1000</f>
        <v>0</v>
      </c>
      <c r="X83" s="17">
        <f>+E83-'[4]Comparativo Trimestral'!AE38/1000</f>
        <v>0</v>
      </c>
      <c r="Y83" s="17">
        <f>+F83-'[4]Comparativo Trimestral'!AF38/1000</f>
        <v>0</v>
      </c>
      <c r="Z83" s="17">
        <f>+G83-'[4]Comparativo Trimestral'!AG38/1000</f>
        <v>0</v>
      </c>
      <c r="AA83" s="17">
        <f>+H83-'[4]Comparativo Trimestral'!AH38/1000</f>
        <v>0</v>
      </c>
      <c r="AB83" s="17">
        <f>+I83-'[4]Comparativo Trimestral'!AI38/1000</f>
        <v>0</v>
      </c>
      <c r="AC83" s="17">
        <f>+J83-'[4]Comparativo Trimestral'!AJ38/1000</f>
        <v>0</v>
      </c>
      <c r="AD83" s="17"/>
      <c r="AE83" s="17">
        <f>+M83-'[4]Comparativo Acumulado'!AC38/1000</f>
        <v>0</v>
      </c>
      <c r="AF83" s="17">
        <f>+N83-'[4]Comparativo Acumulado'!AD38/1000</f>
        <v>0</v>
      </c>
      <c r="AG83" s="17">
        <f>+O83-'[4]Comparativo Acumulado'!AE38/1000</f>
        <v>0</v>
      </c>
      <c r="AH83" s="17">
        <f>+P83-'[4]Comparativo Acumulado'!AF38/1000</f>
        <v>0</v>
      </c>
      <c r="AI83" s="17">
        <f>+Q83-'[4]Comparativo Acumulado'!AG38/1000</f>
        <v>0</v>
      </c>
      <c r="AJ83" s="17">
        <f>+R83-'[4]Comparativo Acumulado'!AH38/1000</f>
        <v>0</v>
      </c>
      <c r="AK83" s="17">
        <f>+S83-'[4]Comparativo Acumulado'!AI38/1000</f>
        <v>0</v>
      </c>
      <c r="AL83" s="17">
        <f>+T83-'[4]Comparativo Acumulado'!AJ38/1000</f>
        <v>0</v>
      </c>
    </row>
    <row r="84" spans="2:38" x14ac:dyDescent="0.3">
      <c r="B84" s="387" t="s">
        <v>179</v>
      </c>
      <c r="C84" s="142">
        <v>7380.5756526306341</v>
      </c>
      <c r="D84" s="142">
        <v>587.82069019920004</v>
      </c>
      <c r="E84" s="142">
        <v>0</v>
      </c>
      <c r="F84" s="142">
        <v>339.81279857250001</v>
      </c>
      <c r="G84" s="142">
        <v>0</v>
      </c>
      <c r="H84" s="142">
        <v>0</v>
      </c>
      <c r="I84" s="142">
        <v>0</v>
      </c>
      <c r="J84" s="142">
        <v>8308.2091414023344</v>
      </c>
      <c r="L84" s="387" t="s">
        <v>179</v>
      </c>
      <c r="M84" s="142">
        <v>7380.5756526306341</v>
      </c>
      <c r="N84" s="142">
        <v>587.82069019920004</v>
      </c>
      <c r="O84" s="142">
        <v>0</v>
      </c>
      <c r="P84" s="142">
        <v>339.81279857250001</v>
      </c>
      <c r="Q84" s="142">
        <v>0</v>
      </c>
      <c r="R84" s="142">
        <v>0</v>
      </c>
      <c r="S84" s="142">
        <v>0</v>
      </c>
      <c r="T84" s="142">
        <v>8308.2091414023344</v>
      </c>
      <c r="V84" s="17">
        <f>+C84-'[4]Comparativo Trimestral'!AC39/1000</f>
        <v>0</v>
      </c>
      <c r="W84" s="17">
        <f>+D84-'[4]Comparativo Trimestral'!AD39/1000</f>
        <v>0</v>
      </c>
      <c r="X84" s="17">
        <f>+E84-'[4]Comparativo Trimestral'!AE39/1000</f>
        <v>0</v>
      </c>
      <c r="Y84" s="17">
        <f>+F84-'[4]Comparativo Trimestral'!AF39/1000</f>
        <v>0</v>
      </c>
      <c r="Z84" s="17">
        <f>+G84-'[4]Comparativo Trimestral'!AG39/1000</f>
        <v>0</v>
      </c>
      <c r="AA84" s="17">
        <f>+H84-'[4]Comparativo Trimestral'!AH39/1000</f>
        <v>0</v>
      </c>
      <c r="AB84" s="17">
        <f>+I84-'[4]Comparativo Trimestral'!AI39/1000</f>
        <v>0</v>
      </c>
      <c r="AC84" s="17">
        <f>+J84-'[4]Comparativo Trimestral'!AJ39/1000</f>
        <v>0</v>
      </c>
      <c r="AD84" s="17"/>
      <c r="AE84" s="17">
        <f>+M84-'[4]Comparativo Acumulado'!AC39/1000</f>
        <v>0</v>
      </c>
      <c r="AF84" s="17">
        <f>+N84-'[4]Comparativo Acumulado'!AD39/1000</f>
        <v>0</v>
      </c>
      <c r="AG84" s="17">
        <f>+O84-'[4]Comparativo Acumulado'!AE39/1000</f>
        <v>0</v>
      </c>
      <c r="AH84" s="17">
        <f>+P84-'[4]Comparativo Acumulado'!AF39/1000</f>
        <v>0</v>
      </c>
      <c r="AI84" s="17">
        <f>+Q84-'[4]Comparativo Acumulado'!AG39/1000</f>
        <v>0</v>
      </c>
      <c r="AJ84" s="17">
        <f>+R84-'[4]Comparativo Acumulado'!AH39/1000</f>
        <v>0</v>
      </c>
      <c r="AK84" s="17">
        <f>+S84-'[4]Comparativo Acumulado'!AI39/1000</f>
        <v>0</v>
      </c>
      <c r="AL84" s="17">
        <f>+T84-'[4]Comparativo Acumulado'!AJ39/1000</f>
        <v>0</v>
      </c>
    </row>
    <row r="85" spans="2:38" x14ac:dyDescent="0.3">
      <c r="B85" s="387" t="s">
        <v>180</v>
      </c>
      <c r="C85" s="142">
        <v>43492.610765353296</v>
      </c>
      <c r="D85" s="142">
        <v>35803.677065905045</v>
      </c>
      <c r="E85" s="142">
        <v>14004.60462810961</v>
      </c>
      <c r="F85" s="142">
        <v>1335.6429519254361</v>
      </c>
      <c r="G85" s="142">
        <v>5612.424924042668</v>
      </c>
      <c r="H85" s="142">
        <v>2932.0856735440252</v>
      </c>
      <c r="I85" s="142">
        <v>-4627.5951974580712</v>
      </c>
      <c r="J85" s="142">
        <v>98553.450811422008</v>
      </c>
      <c r="L85" s="387" t="s">
        <v>180</v>
      </c>
      <c r="M85" s="142">
        <v>43492.610765353296</v>
      </c>
      <c r="N85" s="142">
        <v>35803.677065905045</v>
      </c>
      <c r="O85" s="142">
        <v>14004.60462810961</v>
      </c>
      <c r="P85" s="142">
        <v>1335.6429519254361</v>
      </c>
      <c r="Q85" s="142">
        <v>5612.424924042668</v>
      </c>
      <c r="R85" s="142">
        <v>2932.0856735440252</v>
      </c>
      <c r="S85" s="142">
        <v>-4627.5951974580712</v>
      </c>
      <c r="T85" s="142">
        <v>98553.450811422008</v>
      </c>
      <c r="V85" s="17">
        <f>+C85-'[4]Comparativo Trimestral'!AC40/1000</f>
        <v>0</v>
      </c>
      <c r="W85" s="17">
        <f>+D85-'[4]Comparativo Trimestral'!AD40/1000</f>
        <v>0</v>
      </c>
      <c r="X85" s="17">
        <f>+E85-'[4]Comparativo Trimestral'!AE40/1000</f>
        <v>0</v>
      </c>
      <c r="Y85" s="17">
        <f>+F85-'[4]Comparativo Trimestral'!AF40/1000</f>
        <v>0</v>
      </c>
      <c r="Z85" s="17">
        <f>+G85-'[4]Comparativo Trimestral'!AG40/1000</f>
        <v>0</v>
      </c>
      <c r="AA85" s="17">
        <f>+H85-'[4]Comparativo Trimestral'!AH40/1000</f>
        <v>0</v>
      </c>
      <c r="AB85" s="17">
        <f>+I85-'[4]Comparativo Trimestral'!AI40/1000</f>
        <v>0</v>
      </c>
      <c r="AC85" s="17">
        <f>+J85-'[4]Comparativo Trimestral'!AJ40/1000</f>
        <v>0</v>
      </c>
      <c r="AD85" s="17"/>
      <c r="AE85" s="17">
        <f>+M85-'[4]Comparativo Acumulado'!AC40/1000</f>
        <v>0</v>
      </c>
      <c r="AF85" s="17">
        <f>+N85-'[4]Comparativo Acumulado'!AD40/1000</f>
        <v>0</v>
      </c>
      <c r="AG85" s="17">
        <f>+O85-'[4]Comparativo Acumulado'!AE40/1000</f>
        <v>0</v>
      </c>
      <c r="AH85" s="17">
        <f>+P85-'[4]Comparativo Acumulado'!AF40/1000</f>
        <v>0</v>
      </c>
      <c r="AI85" s="17">
        <f>+Q85-'[4]Comparativo Acumulado'!AG40/1000</f>
        <v>0</v>
      </c>
      <c r="AJ85" s="17">
        <f>+R85-'[4]Comparativo Acumulado'!AH40/1000</f>
        <v>0</v>
      </c>
      <c r="AK85" s="17">
        <f>+S85-'[4]Comparativo Acumulado'!AI40/1000</f>
        <v>0</v>
      </c>
      <c r="AL85" s="17">
        <f>+T85-'[4]Comparativo Acumulado'!AJ40/1000</f>
        <v>0</v>
      </c>
    </row>
    <row r="86" spans="2:38" x14ac:dyDescent="0.3">
      <c r="B86" s="387" t="s">
        <v>181</v>
      </c>
      <c r="C86" s="142">
        <v>3428.1724813800893</v>
      </c>
      <c r="D86" s="142">
        <v>1998.7832395145597</v>
      </c>
      <c r="E86" s="142">
        <v>312.65014815276902</v>
      </c>
      <c r="F86" s="142">
        <v>243.35387339123997</v>
      </c>
      <c r="G86" s="142">
        <v>434.2153666883741</v>
      </c>
      <c r="H86" s="142">
        <v>305.93488117006314</v>
      </c>
      <c r="I86" s="142">
        <v>0</v>
      </c>
      <c r="J86" s="142">
        <v>6723.1099902970946</v>
      </c>
      <c r="L86" s="387" t="s">
        <v>181</v>
      </c>
      <c r="M86" s="142">
        <v>3428.1724813800893</v>
      </c>
      <c r="N86" s="142">
        <v>1998.7832395145597</v>
      </c>
      <c r="O86" s="142">
        <v>312.65014815276902</v>
      </c>
      <c r="P86" s="142">
        <v>243.35387339123997</v>
      </c>
      <c r="Q86" s="142">
        <v>434.2153666883741</v>
      </c>
      <c r="R86" s="142">
        <v>305.93488117006314</v>
      </c>
      <c r="S86" s="142">
        <v>0</v>
      </c>
      <c r="T86" s="142">
        <v>6723.1099902970946</v>
      </c>
      <c r="V86" s="17">
        <f>+C86-'[4]Comparativo Trimestral'!AC41/1000</f>
        <v>0</v>
      </c>
      <c r="W86" s="17">
        <f>+D86-'[4]Comparativo Trimestral'!AD41/1000</f>
        <v>0</v>
      </c>
      <c r="X86" s="17">
        <f>+E86-'[4]Comparativo Trimestral'!AE41/1000</f>
        <v>0</v>
      </c>
      <c r="Y86" s="17">
        <f>+F86-'[4]Comparativo Trimestral'!AF41/1000</f>
        <v>0</v>
      </c>
      <c r="Z86" s="17">
        <f>+G86-'[4]Comparativo Trimestral'!AG41/1000</f>
        <v>0</v>
      </c>
      <c r="AA86" s="17">
        <f>+H86-'[4]Comparativo Trimestral'!AH41/1000</f>
        <v>0</v>
      </c>
      <c r="AB86" s="17">
        <f>+I86-'[4]Comparativo Trimestral'!AI41/1000</f>
        <v>0</v>
      </c>
      <c r="AC86" s="17">
        <f>+J86-'[4]Comparativo Trimestral'!AJ41/1000</f>
        <v>0</v>
      </c>
      <c r="AD86" s="17"/>
      <c r="AE86" s="17">
        <f>+M86-'[4]Comparativo Acumulado'!AC41/1000</f>
        <v>0</v>
      </c>
      <c r="AF86" s="17">
        <f>+N86-'[4]Comparativo Acumulado'!AD41/1000</f>
        <v>0</v>
      </c>
      <c r="AG86" s="17">
        <f>+O86-'[4]Comparativo Acumulado'!AE41/1000</f>
        <v>0</v>
      </c>
      <c r="AH86" s="17">
        <f>+P86-'[4]Comparativo Acumulado'!AF41/1000</f>
        <v>0</v>
      </c>
      <c r="AI86" s="17">
        <f>+Q86-'[4]Comparativo Acumulado'!AG41/1000</f>
        <v>0</v>
      </c>
      <c r="AJ86" s="17">
        <f>+R86-'[4]Comparativo Acumulado'!AH41/1000</f>
        <v>0</v>
      </c>
      <c r="AK86" s="17">
        <f>+S86-'[4]Comparativo Acumulado'!AI41/1000</f>
        <v>0</v>
      </c>
      <c r="AL86" s="17">
        <f>+T86-'[4]Comparativo Acumulado'!AJ41/1000</f>
        <v>0</v>
      </c>
    </row>
    <row r="87" spans="2:38" x14ac:dyDescent="0.3">
      <c r="B87" s="346"/>
      <c r="L87" s="346"/>
    </row>
    <row r="88" spans="2:38" x14ac:dyDescent="0.3">
      <c r="B88" s="120" t="s">
        <v>182</v>
      </c>
      <c r="L88" s="120" t="s">
        <v>182</v>
      </c>
    </row>
  </sheetData>
  <mergeCells count="18">
    <mergeCell ref="B63:J63"/>
    <mergeCell ref="L63:T63"/>
    <mergeCell ref="C65:G65"/>
    <mergeCell ref="H65:H66"/>
    <mergeCell ref="M65:Q65"/>
    <mergeCell ref="R65:R66"/>
    <mergeCell ref="B1:J1"/>
    <mergeCell ref="L1:T1"/>
    <mergeCell ref="C34:G34"/>
    <mergeCell ref="H34:H35"/>
    <mergeCell ref="M34:Q34"/>
    <mergeCell ref="R34:R35"/>
    <mergeCell ref="B32:J32"/>
    <mergeCell ref="L32:T32"/>
    <mergeCell ref="C3:G3"/>
    <mergeCell ref="H3:H4"/>
    <mergeCell ref="M3:Q3"/>
    <mergeCell ref="R3:R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9"/>
  <sheetViews>
    <sheetView showGridLines="0" zoomScaleNormal="100" zoomScalePageLayoutView="120" workbookViewId="0">
      <selection activeCell="D24" sqref="D24"/>
    </sheetView>
  </sheetViews>
  <sheetFormatPr baseColWidth="10" defaultColWidth="11.44140625" defaultRowHeight="14.4" outlineLevelCol="1" x14ac:dyDescent="0.3"/>
  <cols>
    <col min="1" max="1" width="3.6640625" customWidth="1"/>
    <col min="2" max="2" width="1.33203125" customWidth="1"/>
    <col min="3" max="3" width="6.6640625" customWidth="1"/>
    <col min="4" max="4" width="29.5546875" customWidth="1"/>
    <col min="5" max="5" width="12.5546875" customWidth="1"/>
    <col min="6" max="6" width="12.44140625" customWidth="1"/>
    <col min="7" max="7" width="1.88671875" hidden="1" customWidth="1"/>
    <col min="8" max="8" width="13.88671875" customWidth="1"/>
    <col min="9" max="9" width="1.109375" customWidth="1" outlineLevel="1"/>
    <col min="10" max="11" width="14.109375" customWidth="1" outlineLevel="1"/>
    <col min="12" max="12" width="1.33203125" customWidth="1" outlineLevel="1"/>
    <col min="13" max="13" width="12.6640625" customWidth="1" outlineLevel="1"/>
    <col min="15" max="15" width="4.6640625" customWidth="1"/>
  </cols>
  <sheetData>
    <row r="1" spans="2:16" ht="27" customHeight="1" x14ac:dyDescent="0.3">
      <c r="B1" s="417" t="s">
        <v>23</v>
      </c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52"/>
      <c r="O1" s="1"/>
      <c r="P1" s="1"/>
    </row>
    <row r="2" spans="2:16" ht="6" customHeight="1" x14ac:dyDescent="0.3">
      <c r="B2" s="53"/>
      <c r="C2" s="53"/>
      <c r="D2" s="53"/>
      <c r="E2" s="54"/>
      <c r="F2" s="54"/>
      <c r="G2" s="54"/>
      <c r="H2" s="54"/>
      <c r="I2" s="54"/>
      <c r="J2" s="54"/>
      <c r="K2" s="54"/>
      <c r="L2" s="54"/>
      <c r="M2" s="54"/>
      <c r="N2" s="53"/>
    </row>
    <row r="3" spans="2:16" ht="23.1" customHeight="1" x14ac:dyDescent="0.3">
      <c r="B3" s="216"/>
      <c r="C3" s="217"/>
      <c r="D3" s="217"/>
      <c r="E3" s="233" t="s">
        <v>4</v>
      </c>
      <c r="F3" s="233" t="s">
        <v>5</v>
      </c>
      <c r="G3" s="203"/>
      <c r="H3" s="204" t="s">
        <v>6</v>
      </c>
      <c r="I3" s="350"/>
      <c r="J3" s="326" t="s">
        <v>7</v>
      </c>
      <c r="K3" s="326" t="s">
        <v>8</v>
      </c>
      <c r="L3" s="293"/>
      <c r="M3" s="204" t="s">
        <v>6</v>
      </c>
      <c r="N3" s="53"/>
    </row>
    <row r="4" spans="2:16" ht="18.899999999999999" customHeight="1" x14ac:dyDescent="0.3">
      <c r="B4" s="166"/>
      <c r="C4" s="167" t="s">
        <v>24</v>
      </c>
      <c r="D4" s="167"/>
      <c r="E4" s="123"/>
      <c r="F4" s="123"/>
      <c r="G4" s="57"/>
      <c r="H4" s="143"/>
      <c r="I4" s="57"/>
      <c r="J4" s="123"/>
      <c r="K4" s="123"/>
      <c r="L4" s="57"/>
      <c r="M4" s="143"/>
      <c r="N4" s="53"/>
    </row>
    <row r="5" spans="2:16" ht="18.899999999999999" customHeight="1" x14ac:dyDescent="0.3">
      <c r="B5" s="166"/>
      <c r="C5" s="420" t="s">
        <v>25</v>
      </c>
      <c r="D5" s="420"/>
      <c r="E5" s="59">
        <v>319.10271701209638</v>
      </c>
      <c r="F5" s="289">
        <v>300.07508970284124</v>
      </c>
      <c r="G5" s="55"/>
      <c r="H5" s="144">
        <v>6.3409553015872921</v>
      </c>
      <c r="I5" s="55"/>
      <c r="J5" s="286">
        <v>592.75599543970043</v>
      </c>
      <c r="K5" s="59">
        <v>564.62433360902696</v>
      </c>
      <c r="L5" s="55"/>
      <c r="M5" s="144">
        <v>4.9823679491208805</v>
      </c>
      <c r="N5" s="53"/>
    </row>
    <row r="6" spans="2:16" ht="18.899999999999999" customHeight="1" x14ac:dyDescent="0.3">
      <c r="B6" s="166"/>
      <c r="C6" s="420" t="s">
        <v>26</v>
      </c>
      <c r="D6" s="420"/>
      <c r="E6" s="59">
        <v>111.75041415286758</v>
      </c>
      <c r="F6" s="290">
        <v>103.76802442535998</v>
      </c>
      <c r="G6" s="55"/>
      <c r="H6" s="144">
        <v>7.6925331976897215</v>
      </c>
      <c r="I6" s="55"/>
      <c r="J6" s="286">
        <v>217.8</v>
      </c>
      <c r="K6" s="59">
        <v>201.4689989433918</v>
      </c>
      <c r="L6" s="55"/>
      <c r="M6" s="144">
        <v>8.1059622781948892</v>
      </c>
      <c r="N6" s="53"/>
    </row>
    <row r="7" spans="2:16" ht="21" customHeight="1" x14ac:dyDescent="0.3">
      <c r="B7" s="166"/>
      <c r="C7" s="168" t="s">
        <v>27</v>
      </c>
      <c r="D7" s="167"/>
      <c r="E7" s="127">
        <v>430.85313116496388</v>
      </c>
      <c r="F7" s="291">
        <v>403.9</v>
      </c>
      <c r="G7" s="55"/>
      <c r="H7" s="144">
        <v>6.6732189068987147</v>
      </c>
      <c r="I7" s="55"/>
      <c r="J7" s="287">
        <v>810.61297562652692</v>
      </c>
      <c r="K7" s="127">
        <v>766.0933325524187</v>
      </c>
      <c r="L7" s="55"/>
      <c r="M7" s="144">
        <v>5.811255780778124</v>
      </c>
      <c r="N7" s="53"/>
    </row>
    <row r="8" spans="2:16" ht="18.899999999999999" customHeight="1" x14ac:dyDescent="0.3">
      <c r="B8" s="166"/>
      <c r="C8" s="420" t="s">
        <v>28</v>
      </c>
      <c r="D8" s="420"/>
      <c r="E8" s="59">
        <v>66.690103075204846</v>
      </c>
      <c r="F8" s="290">
        <v>61.6</v>
      </c>
      <c r="G8" s="55"/>
      <c r="H8" s="144">
        <v>8.2631543428649969</v>
      </c>
      <c r="I8" s="55"/>
      <c r="J8" s="286">
        <v>125.87033095889504</v>
      </c>
      <c r="K8" s="59">
        <v>116.10700581790687</v>
      </c>
      <c r="L8" s="55"/>
      <c r="M8" s="144">
        <v>8.40890269472645</v>
      </c>
      <c r="N8" s="53"/>
    </row>
    <row r="9" spans="2:16" ht="18.899999999999999" customHeight="1" x14ac:dyDescent="0.3">
      <c r="B9" s="166"/>
      <c r="C9" s="420" t="s">
        <v>29</v>
      </c>
      <c r="D9" s="420"/>
      <c r="E9" s="59">
        <v>53.485886792329701</v>
      </c>
      <c r="F9" s="290">
        <v>50.6</v>
      </c>
      <c r="G9" s="55"/>
      <c r="H9" s="144">
        <v>5.8</v>
      </c>
      <c r="I9" s="285"/>
      <c r="J9" s="286">
        <v>102.8</v>
      </c>
      <c r="K9" s="59">
        <v>94.112657280487468</v>
      </c>
      <c r="L9" s="55"/>
      <c r="M9" s="144">
        <v>9.2307910227434231</v>
      </c>
      <c r="N9" s="53"/>
    </row>
    <row r="10" spans="2:16" ht="21" customHeight="1" x14ac:dyDescent="0.3">
      <c r="B10" s="166"/>
      <c r="C10" s="168" t="s">
        <v>30</v>
      </c>
      <c r="D10" s="167"/>
      <c r="E10" s="127">
        <v>551.02912103249855</v>
      </c>
      <c r="F10" s="291">
        <v>516</v>
      </c>
      <c r="G10" s="55"/>
      <c r="H10" s="144">
        <v>6.7885893473834447</v>
      </c>
      <c r="I10" s="55"/>
      <c r="J10" s="287">
        <v>1039.2747009118971</v>
      </c>
      <c r="K10" s="127">
        <v>976.31299565081304</v>
      </c>
      <c r="L10" s="55"/>
      <c r="M10" s="144">
        <v>6.4489262707307926</v>
      </c>
      <c r="N10" s="53"/>
    </row>
    <row r="11" spans="2:16" ht="18.899999999999999" customHeight="1" x14ac:dyDescent="0.3">
      <c r="B11" s="166"/>
      <c r="C11" s="420" t="s">
        <v>31</v>
      </c>
      <c r="D11" s="420"/>
      <c r="E11" s="59">
        <v>65.341739702598062</v>
      </c>
      <c r="F11" s="290">
        <v>61.809763686598778</v>
      </c>
      <c r="G11" s="55"/>
      <c r="H11" s="144">
        <v>5.7142687584244234</v>
      </c>
      <c r="I11" s="55"/>
      <c r="J11" s="286">
        <v>118.6877061757951</v>
      </c>
      <c r="K11" s="59">
        <v>115.54356728619838</v>
      </c>
      <c r="L11" s="55"/>
      <c r="M11" s="144">
        <v>2.7211717306674155</v>
      </c>
      <c r="N11" s="53"/>
    </row>
    <row r="12" spans="2:16" ht="21" customHeight="1" x14ac:dyDescent="0.3">
      <c r="B12" s="166"/>
      <c r="C12" s="168" t="s">
        <v>32</v>
      </c>
      <c r="D12" s="167"/>
      <c r="E12" s="127">
        <v>616.37086073509658</v>
      </c>
      <c r="F12" s="291">
        <v>577.79999999999995</v>
      </c>
      <c r="G12" s="55"/>
      <c r="H12" s="144">
        <v>6.6754691476456518</v>
      </c>
      <c r="I12" s="55"/>
      <c r="J12" s="287">
        <v>1157.9624070876921</v>
      </c>
      <c r="K12" s="127">
        <v>1091.9000000000001</v>
      </c>
      <c r="L12" s="55"/>
      <c r="M12" s="144">
        <v>6.0502250286374126</v>
      </c>
      <c r="N12" s="53"/>
    </row>
    <row r="13" spans="2:16" ht="21" customHeight="1" x14ac:dyDescent="0.3">
      <c r="B13" s="166"/>
      <c r="C13" s="167" t="s">
        <v>33</v>
      </c>
      <c r="D13" s="167"/>
      <c r="E13" s="352"/>
      <c r="F13" s="353"/>
      <c r="G13" s="57"/>
      <c r="H13" s="144"/>
      <c r="I13" s="57"/>
      <c r="J13" s="124"/>
      <c r="K13" s="125"/>
      <c r="L13" s="57"/>
      <c r="M13" s="144"/>
      <c r="N13" s="53"/>
    </row>
    <row r="14" spans="2:16" ht="18.899999999999999" customHeight="1" x14ac:dyDescent="0.3">
      <c r="B14" s="166"/>
      <c r="C14" s="387" t="s">
        <v>34</v>
      </c>
      <c r="D14" s="167"/>
      <c r="E14" s="271">
        <v>53363.432581074223</v>
      </c>
      <c r="F14" s="292">
        <v>45807.52511996813</v>
      </c>
      <c r="G14" s="55"/>
      <c r="H14" s="144">
        <v>16.494904366296726</v>
      </c>
      <c r="I14" s="55"/>
      <c r="J14" s="288">
        <v>99427.991918336324</v>
      </c>
      <c r="K14" s="271">
        <v>86282.057053285214</v>
      </c>
      <c r="L14" s="55"/>
      <c r="M14" s="144">
        <v>15.236000756139333</v>
      </c>
      <c r="N14" s="53"/>
    </row>
    <row r="15" spans="2:16" ht="18.899999999999999" customHeight="1" x14ac:dyDescent="0.3">
      <c r="B15" s="169"/>
      <c r="C15" s="419" t="s">
        <v>11</v>
      </c>
      <c r="D15" s="419"/>
      <c r="E15" s="271">
        <v>10435.694211770489</v>
      </c>
      <c r="F15" s="292">
        <v>9399.3302337135192</v>
      </c>
      <c r="G15" s="66"/>
      <c r="H15" s="145">
        <v>11.025934319657594</v>
      </c>
      <c r="I15" s="55"/>
      <c r="J15" s="288">
        <v>18963.169060875629</v>
      </c>
      <c r="K15" s="271">
        <v>17080.738124256997</v>
      </c>
      <c r="L15" s="66"/>
      <c r="M15" s="145">
        <v>11.020782140236207</v>
      </c>
      <c r="N15" s="53"/>
    </row>
    <row r="16" spans="2:16" ht="18.899999999999999" customHeight="1" x14ac:dyDescent="0.3">
      <c r="B16" s="169"/>
      <c r="C16" s="419" t="s">
        <v>35</v>
      </c>
      <c r="D16" s="419"/>
      <c r="E16" s="367">
        <v>0.19555890067445911</v>
      </c>
      <c r="F16" s="384">
        <v>0.2051918371293153</v>
      </c>
      <c r="G16" s="66"/>
      <c r="H16" s="392" t="s">
        <v>190</v>
      </c>
      <c r="I16" s="55"/>
      <c r="J16" s="366">
        <v>0.1907226395203751</v>
      </c>
      <c r="K16" s="366">
        <v>0.1979639650189198</v>
      </c>
      <c r="L16" s="66"/>
      <c r="M16" s="145" t="s">
        <v>191</v>
      </c>
      <c r="N16" s="53"/>
    </row>
    <row r="17" spans="2:16" s="346" customFormat="1" ht="9" customHeight="1" x14ac:dyDescent="0.3">
      <c r="B17" s="368"/>
      <c r="C17" s="369"/>
      <c r="D17" s="369"/>
      <c r="E17" s="370"/>
      <c r="F17" s="370"/>
      <c r="G17" s="371"/>
      <c r="H17" s="372"/>
      <c r="I17" s="373"/>
      <c r="J17" s="370"/>
      <c r="K17" s="370"/>
      <c r="L17" s="371"/>
      <c r="M17" s="372"/>
      <c r="N17" s="368"/>
    </row>
    <row r="18" spans="2:16" ht="14.25" customHeight="1" x14ac:dyDescent="0.3">
      <c r="B18" s="71"/>
      <c r="C18" s="72" t="s">
        <v>36</v>
      </c>
      <c r="D18" s="63"/>
      <c r="E18" s="69"/>
      <c r="F18" s="69"/>
      <c r="G18" s="70"/>
      <c r="H18" s="53"/>
      <c r="I18" s="53"/>
      <c r="J18" s="69"/>
      <c r="K18" s="69"/>
      <c r="L18" s="70"/>
      <c r="M18" s="53"/>
      <c r="N18" s="53"/>
    </row>
    <row r="19" spans="2:16" ht="14.25" customHeight="1" x14ac:dyDescent="0.3">
      <c r="B19" s="71"/>
      <c r="C19" s="72" t="s">
        <v>37</v>
      </c>
      <c r="D19" s="73"/>
      <c r="E19" s="74"/>
      <c r="F19" s="74"/>
      <c r="G19" s="75"/>
      <c r="H19" s="71"/>
      <c r="I19" s="71"/>
      <c r="J19" s="74"/>
      <c r="K19" s="74"/>
      <c r="L19" s="75"/>
      <c r="M19" s="71"/>
      <c r="N19" s="71"/>
      <c r="O19" s="3"/>
      <c r="P19" s="3"/>
    </row>
    <row r="20" spans="2:16" ht="12" customHeight="1" x14ac:dyDescent="0.3">
      <c r="B20" s="71"/>
      <c r="C20" s="72" t="s">
        <v>38</v>
      </c>
      <c r="D20" s="71"/>
      <c r="E20" s="76"/>
      <c r="F20" s="76"/>
      <c r="G20" s="71"/>
      <c r="H20" s="71"/>
      <c r="I20" s="71"/>
      <c r="J20" s="76"/>
      <c r="K20" s="76"/>
      <c r="L20" s="71"/>
      <c r="M20" s="71"/>
      <c r="N20" s="71"/>
      <c r="O20" s="3"/>
      <c r="P20" s="3"/>
    </row>
    <row r="21" spans="2:16" x14ac:dyDescent="0.3">
      <c r="B21" s="71"/>
      <c r="C21" s="77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spans="2:16" x14ac:dyDescent="0.3">
      <c r="D22" s="36"/>
      <c r="E22" s="29"/>
      <c r="F22" s="29"/>
      <c r="H22" s="30"/>
      <c r="J22" s="29"/>
      <c r="K22" s="29"/>
      <c r="M22" s="24"/>
    </row>
    <row r="23" spans="2:16" x14ac:dyDescent="0.3">
      <c r="E23" s="17"/>
      <c r="F23" s="17"/>
      <c r="J23" s="15"/>
      <c r="K23" s="19"/>
      <c r="L23" s="18"/>
    </row>
    <row r="24" spans="2:16" x14ac:dyDescent="0.3">
      <c r="E24" s="32"/>
      <c r="F24" s="32"/>
    </row>
    <row r="25" spans="2:16" x14ac:dyDescent="0.3">
      <c r="E25" s="17"/>
      <c r="F25" s="17"/>
    </row>
    <row r="26" spans="2:16" x14ac:dyDescent="0.3">
      <c r="E26" s="27"/>
      <c r="F26" s="27"/>
      <c r="H26" s="30"/>
    </row>
    <row r="29" spans="2:16" ht="15.6" x14ac:dyDescent="0.3">
      <c r="E29" s="418"/>
      <c r="F29" s="418"/>
      <c r="G29" s="418"/>
      <c r="H29" s="418"/>
      <c r="I29" s="418"/>
      <c r="J29" s="418"/>
      <c r="K29" s="418"/>
      <c r="L29" s="418"/>
      <c r="M29" s="418"/>
      <c r="N29" s="418"/>
    </row>
  </sheetData>
  <mergeCells count="9">
    <mergeCell ref="B1:M1"/>
    <mergeCell ref="E29:N29"/>
    <mergeCell ref="C15:D15"/>
    <mergeCell ref="C11:D11"/>
    <mergeCell ref="C9:D9"/>
    <mergeCell ref="C8:D8"/>
    <mergeCell ref="C5:D5"/>
    <mergeCell ref="C6:D6"/>
    <mergeCell ref="C16:D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W27"/>
  <sheetViews>
    <sheetView showGridLines="0" zoomScale="90" zoomScaleNormal="90" zoomScalePageLayoutView="110" workbookViewId="0">
      <selection activeCell="H9" sqref="H9"/>
    </sheetView>
  </sheetViews>
  <sheetFormatPr baseColWidth="10" defaultColWidth="11.44140625" defaultRowHeight="14.4" outlineLevelCol="1" x14ac:dyDescent="0.3"/>
  <cols>
    <col min="1" max="2" width="3.6640625" customWidth="1"/>
    <col min="3" max="3" width="1.33203125" customWidth="1"/>
    <col min="4" max="4" width="32.6640625" customWidth="1"/>
    <col min="5" max="6" width="16.109375" customWidth="1"/>
    <col min="7" max="7" width="1.33203125" customWidth="1"/>
    <col min="8" max="8" width="13.88671875" customWidth="1"/>
    <col min="9" max="9" width="1.33203125" customWidth="1" outlineLevel="1"/>
    <col min="10" max="11" width="13.44140625" customWidth="1" outlineLevel="1"/>
    <col min="12" max="12" width="1.33203125" customWidth="1" outlineLevel="1"/>
    <col min="13" max="13" width="11.44140625" customWidth="1" outlineLevel="1"/>
    <col min="14" max="14" width="11.44140625" customWidth="1"/>
  </cols>
  <sheetData>
    <row r="1" spans="3:23" x14ac:dyDescent="0.3">
      <c r="E1" s="20"/>
      <c r="F1" s="20"/>
      <c r="J1" s="21"/>
      <c r="K1" s="21"/>
    </row>
    <row r="2" spans="3:23" ht="25.5" customHeight="1" x14ac:dyDescent="0.3">
      <c r="C2" s="417" t="s">
        <v>39</v>
      </c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52"/>
      <c r="O2" s="421"/>
      <c r="P2" s="421"/>
      <c r="Q2" s="421"/>
      <c r="R2" s="421"/>
      <c r="T2" s="421"/>
      <c r="U2" s="421"/>
      <c r="V2" s="421"/>
      <c r="W2" s="421"/>
    </row>
    <row r="3" spans="3:23" ht="6" customHeight="1" x14ac:dyDescent="0.3">
      <c r="C3" s="53"/>
      <c r="D3" s="53"/>
      <c r="E3" s="53"/>
      <c r="F3" s="101"/>
      <c r="G3" s="101"/>
      <c r="H3" s="101"/>
      <c r="I3" s="101"/>
      <c r="J3" s="101"/>
      <c r="K3" s="101"/>
      <c r="L3" s="97"/>
      <c r="M3" s="97"/>
      <c r="N3" s="53"/>
    </row>
    <row r="4" spans="3:23" ht="23.1" customHeight="1" x14ac:dyDescent="0.3">
      <c r="C4" s="207"/>
      <c r="D4" s="207"/>
      <c r="E4" s="350" t="s">
        <v>4</v>
      </c>
      <c r="F4" s="350" t="s">
        <v>5</v>
      </c>
      <c r="G4" s="205"/>
      <c r="H4" s="204" t="s">
        <v>6</v>
      </c>
      <c r="I4" s="350"/>
      <c r="J4" s="350" t="s">
        <v>7</v>
      </c>
      <c r="K4" s="350" t="s">
        <v>8</v>
      </c>
      <c r="L4" s="205"/>
      <c r="M4" s="204" t="s">
        <v>6</v>
      </c>
      <c r="N4" s="53"/>
      <c r="O4" s="228"/>
      <c r="P4" s="228"/>
      <c r="Q4" s="228"/>
      <c r="R4" s="228"/>
      <c r="T4" s="228"/>
      <c r="U4" s="228"/>
      <c r="V4" s="228"/>
      <c r="W4" s="228"/>
    </row>
    <row r="5" spans="3:23" ht="21" customHeight="1" x14ac:dyDescent="0.3">
      <c r="C5" s="171"/>
      <c r="D5" s="172" t="s">
        <v>24</v>
      </c>
      <c r="E5" s="126"/>
      <c r="F5" s="126"/>
      <c r="G5" s="64"/>
      <c r="H5" s="146"/>
      <c r="I5" s="64"/>
      <c r="J5" s="64"/>
      <c r="K5" s="64"/>
      <c r="L5" s="64"/>
      <c r="M5" s="146"/>
      <c r="N5" s="53"/>
    </row>
    <row r="6" spans="3:23" ht="18.899999999999999" customHeight="1" x14ac:dyDescent="0.3">
      <c r="C6" s="171"/>
      <c r="D6" s="387" t="s">
        <v>25</v>
      </c>
      <c r="E6" s="61">
        <v>202.60340682905345</v>
      </c>
      <c r="F6" s="61">
        <v>192.50987486518133</v>
      </c>
      <c r="G6" s="52"/>
      <c r="H6" s="144">
        <v>5.2431242661919786</v>
      </c>
      <c r="I6" s="55"/>
      <c r="J6" s="286">
        <v>361.8789375764286</v>
      </c>
      <c r="K6" s="61">
        <v>349.897371910846</v>
      </c>
      <c r="L6" s="52"/>
      <c r="M6" s="144">
        <v>3.4243085622933656</v>
      </c>
      <c r="N6" s="53"/>
      <c r="O6" s="243"/>
      <c r="P6" s="243"/>
      <c r="Q6" s="243"/>
      <c r="R6" s="243"/>
      <c r="T6" s="243"/>
      <c r="U6" s="243"/>
      <c r="V6" s="243"/>
      <c r="W6" s="243"/>
    </row>
    <row r="7" spans="3:23" ht="18.899999999999999" customHeight="1" x14ac:dyDescent="0.3">
      <c r="C7" s="171"/>
      <c r="D7" s="387" t="s">
        <v>26</v>
      </c>
      <c r="E7" s="61">
        <v>38.818765059338531</v>
      </c>
      <c r="F7" s="61">
        <v>37.157212482054014</v>
      </c>
      <c r="G7" s="52"/>
      <c r="H7" s="144">
        <v>4.4716825248584113</v>
      </c>
      <c r="I7" s="55"/>
      <c r="J7" s="286">
        <v>67.3</v>
      </c>
      <c r="K7" s="61">
        <v>65.332829107955817</v>
      </c>
      <c r="L7" s="52"/>
      <c r="M7" s="144">
        <v>3.0109990932638553</v>
      </c>
      <c r="N7" s="53"/>
      <c r="O7" s="243"/>
      <c r="P7" s="243"/>
      <c r="Q7" s="243"/>
      <c r="R7" s="243"/>
      <c r="T7" s="243"/>
      <c r="U7" s="243"/>
      <c r="V7" s="243"/>
      <c r="W7" s="243"/>
    </row>
    <row r="8" spans="3:23" ht="21" customHeight="1" x14ac:dyDescent="0.3">
      <c r="C8" s="171"/>
      <c r="D8" s="173" t="s">
        <v>27</v>
      </c>
      <c r="E8" s="62">
        <v>241.42217188839197</v>
      </c>
      <c r="F8" s="62">
        <v>229.66708734723534</v>
      </c>
      <c r="G8" s="52"/>
      <c r="H8" s="144">
        <v>5.1183148081570984</v>
      </c>
      <c r="I8" s="55"/>
      <c r="J8" s="287">
        <v>429.3</v>
      </c>
      <c r="K8" s="62">
        <v>415.23020101880184</v>
      </c>
      <c r="L8" s="52"/>
      <c r="M8" s="144">
        <v>3.3884334392529247</v>
      </c>
      <c r="N8" s="53"/>
      <c r="O8" s="243"/>
      <c r="P8" s="243"/>
      <c r="Q8" s="243"/>
      <c r="R8" s="243"/>
      <c r="T8" s="243"/>
      <c r="U8" s="243"/>
      <c r="V8" s="243"/>
      <c r="W8" s="243"/>
    </row>
    <row r="9" spans="3:23" ht="18.899999999999999" customHeight="1" x14ac:dyDescent="0.3">
      <c r="C9" s="171"/>
      <c r="D9" s="387" t="s">
        <v>28</v>
      </c>
      <c r="E9" s="61">
        <v>36.388562634074816</v>
      </c>
      <c r="F9" s="61">
        <v>34.01980304689652</v>
      </c>
      <c r="G9" s="52"/>
      <c r="H9" s="144">
        <v>6.9628844820557756</v>
      </c>
      <c r="I9" s="55"/>
      <c r="J9" s="286">
        <v>63.916407516897024</v>
      </c>
      <c r="K9" s="61">
        <v>58.356854441206849</v>
      </c>
      <c r="L9" s="52"/>
      <c r="M9" s="144">
        <v>9.526821020298982</v>
      </c>
      <c r="N9" s="53"/>
      <c r="O9" s="243"/>
      <c r="P9" s="243"/>
      <c r="Q9" s="243"/>
      <c r="R9" s="243"/>
      <c r="T9" s="243"/>
      <c r="U9" s="243"/>
      <c r="V9" s="243"/>
      <c r="W9" s="243"/>
    </row>
    <row r="10" spans="3:23" ht="18.899999999999999" customHeight="1" x14ac:dyDescent="0.3">
      <c r="C10" s="171"/>
      <c r="D10" s="387" t="s">
        <v>29</v>
      </c>
      <c r="E10" s="61">
        <v>20.893678739885711</v>
      </c>
      <c r="F10" s="61">
        <v>20.24095926855102</v>
      </c>
      <c r="G10" s="52"/>
      <c r="H10" s="144">
        <v>3.2247457379593669</v>
      </c>
      <c r="I10" s="55"/>
      <c r="J10" s="294">
        <v>39.299999999999997</v>
      </c>
      <c r="K10" s="61">
        <v>36.313001390487493</v>
      </c>
      <c r="L10" s="52"/>
      <c r="M10" s="144">
        <v>8.2257001490793069</v>
      </c>
      <c r="N10" s="53"/>
      <c r="O10" s="243"/>
      <c r="P10" s="243"/>
      <c r="Q10" s="243"/>
      <c r="R10" s="243"/>
      <c r="T10" s="243"/>
      <c r="U10" s="243"/>
      <c r="V10" s="243"/>
      <c r="W10" s="243"/>
    </row>
    <row r="11" spans="3:23" ht="21" customHeight="1" x14ac:dyDescent="0.3">
      <c r="C11" s="171"/>
      <c r="D11" s="173" t="s">
        <v>40</v>
      </c>
      <c r="E11" s="62">
        <v>298.70441326235249</v>
      </c>
      <c r="F11" s="62">
        <v>283.92784966268289</v>
      </c>
      <c r="G11" s="52"/>
      <c r="H11" s="144">
        <v>5.2043375164587458</v>
      </c>
      <c r="I11" s="55"/>
      <c r="J11" s="295">
        <v>532.51640751689706</v>
      </c>
      <c r="K11" s="62">
        <v>509.90005685049618</v>
      </c>
      <c r="L11" s="52"/>
      <c r="M11" s="144">
        <v>4.4354477632529532</v>
      </c>
      <c r="N11" s="53"/>
      <c r="O11" s="243"/>
      <c r="P11" s="243"/>
      <c r="Q11" s="243"/>
      <c r="R11" s="243"/>
      <c r="T11" s="243"/>
      <c r="U11" s="243"/>
      <c r="V11" s="243"/>
      <c r="W11" s="243"/>
    </row>
    <row r="12" spans="3:23" ht="18.899999999999999" customHeight="1" x14ac:dyDescent="0.3">
      <c r="C12" s="171"/>
      <c r="D12" s="387" t="s">
        <v>31</v>
      </c>
      <c r="E12" s="61">
        <v>63.568246526598067</v>
      </c>
      <c r="F12" s="61">
        <v>60.132372149798776</v>
      </c>
      <c r="G12" s="52"/>
      <c r="H12" s="144">
        <v>5.7138513814821934</v>
      </c>
      <c r="I12" s="55"/>
      <c r="J12" s="286">
        <v>114.7089228973951</v>
      </c>
      <c r="K12" s="61">
        <v>111.47696353099838</v>
      </c>
      <c r="L12" s="52"/>
      <c r="M12" s="144">
        <v>2.8992172589074938</v>
      </c>
      <c r="N12" s="53"/>
      <c r="O12" s="243"/>
      <c r="P12" s="243"/>
      <c r="Q12" s="243"/>
      <c r="R12" s="243"/>
      <c r="T12" s="243"/>
      <c r="U12" s="243"/>
      <c r="V12" s="243"/>
      <c r="W12" s="243"/>
    </row>
    <row r="13" spans="3:23" ht="21" customHeight="1" x14ac:dyDescent="0.3">
      <c r="C13" s="171"/>
      <c r="D13" s="173" t="s">
        <v>32</v>
      </c>
      <c r="E13" s="62">
        <v>362.27265978895053</v>
      </c>
      <c r="F13" s="62">
        <v>344.06022181248164</v>
      </c>
      <c r="G13" s="52"/>
      <c r="H13" s="144">
        <v>5.293386686937307</v>
      </c>
      <c r="I13" s="55"/>
      <c r="J13" s="287">
        <v>647.2253304142921</v>
      </c>
      <c r="K13" s="62">
        <v>621.3770203814945</v>
      </c>
      <c r="L13" s="52"/>
      <c r="M13" s="144">
        <v>4.1598432489389436</v>
      </c>
      <c r="N13" s="53"/>
      <c r="O13" s="243"/>
      <c r="P13" s="243"/>
      <c r="Q13" s="243"/>
      <c r="R13" s="243"/>
      <c r="T13" s="243"/>
      <c r="U13" s="243"/>
      <c r="V13" s="243"/>
      <c r="W13" s="243"/>
    </row>
    <row r="14" spans="3:23" ht="21" customHeight="1" x14ac:dyDescent="0.3">
      <c r="C14" s="171"/>
      <c r="D14" s="172" t="s">
        <v>41</v>
      </c>
      <c r="E14" s="354"/>
      <c r="F14" s="354"/>
      <c r="G14" s="355"/>
      <c r="H14" s="147"/>
      <c r="I14" s="102"/>
      <c r="J14" s="354"/>
      <c r="K14" s="354"/>
      <c r="L14" s="355"/>
      <c r="M14" s="146"/>
      <c r="N14" s="53"/>
      <c r="O14" s="243"/>
      <c r="P14" s="243"/>
      <c r="Q14" s="243"/>
      <c r="R14" s="243"/>
      <c r="T14" s="243"/>
      <c r="U14" s="243"/>
      <c r="V14" s="243"/>
      <c r="W14" s="243"/>
    </row>
    <row r="15" spans="3:23" ht="18.899999999999999" customHeight="1" x14ac:dyDescent="0.3">
      <c r="C15" s="171"/>
      <c r="D15" s="387" t="s">
        <v>42</v>
      </c>
      <c r="E15" s="61">
        <v>29.3785738599315</v>
      </c>
      <c r="F15" s="61">
        <v>32.222419664410204</v>
      </c>
      <c r="G15" s="52"/>
      <c r="H15" s="144">
        <v>-2.8438458044787041</v>
      </c>
      <c r="I15" s="52"/>
      <c r="J15" s="286">
        <v>30</v>
      </c>
      <c r="K15" s="61">
        <v>32.6</v>
      </c>
      <c r="L15" s="52"/>
      <c r="M15" s="144">
        <v>-2.6000000000000014</v>
      </c>
      <c r="N15" s="53"/>
      <c r="O15" s="244"/>
      <c r="P15" s="244"/>
      <c r="Q15" s="244"/>
      <c r="R15" s="244"/>
      <c r="T15" s="244"/>
      <c r="U15" s="244"/>
      <c r="V15" s="244"/>
      <c r="W15" s="244"/>
    </row>
    <row r="16" spans="3:23" ht="18.899999999999999" customHeight="1" x14ac:dyDescent="0.3">
      <c r="C16" s="171"/>
      <c r="D16" s="387" t="s">
        <v>43</v>
      </c>
      <c r="E16" s="61">
        <v>70.621426140068593</v>
      </c>
      <c r="F16" s="61">
        <v>67.777580335589803</v>
      </c>
      <c r="G16" s="52"/>
      <c r="H16" s="144">
        <v>2.8438458044787893</v>
      </c>
      <c r="I16" s="52"/>
      <c r="J16" s="286">
        <v>70</v>
      </c>
      <c r="K16" s="61">
        <v>67.400000000000006</v>
      </c>
      <c r="L16" s="52"/>
      <c r="M16" s="144">
        <v>2.5999999999999943</v>
      </c>
      <c r="N16" s="53"/>
      <c r="O16" s="244"/>
      <c r="P16" s="244"/>
      <c r="Q16" s="244"/>
      <c r="R16" s="244"/>
      <c r="T16" s="244"/>
      <c r="U16" s="244"/>
      <c r="V16" s="244"/>
      <c r="W16" s="244"/>
    </row>
    <row r="17" spans="3:23" ht="18.899999999999999" customHeight="1" x14ac:dyDescent="0.3">
      <c r="C17" s="171"/>
      <c r="D17" s="387" t="s">
        <v>44</v>
      </c>
      <c r="E17" s="61">
        <v>55.804241988066096</v>
      </c>
      <c r="F17" s="61">
        <v>56.951625447449608</v>
      </c>
      <c r="G17" s="52"/>
      <c r="H17" s="144">
        <v>-1.1473834593835122</v>
      </c>
      <c r="I17" s="52"/>
      <c r="J17" s="286">
        <v>56.2</v>
      </c>
      <c r="K17" s="61">
        <v>57.9</v>
      </c>
      <c r="L17" s="52"/>
      <c r="M17" s="144">
        <v>-1.6999999999999957</v>
      </c>
      <c r="N17" s="53"/>
      <c r="O17" s="244"/>
      <c r="P17" s="244"/>
      <c r="Q17" s="244"/>
      <c r="R17" s="244"/>
      <c r="T17" s="244"/>
      <c r="U17" s="244"/>
      <c r="V17" s="244"/>
      <c r="W17" s="244"/>
    </row>
    <row r="18" spans="3:23" ht="18.899999999999999" customHeight="1" x14ac:dyDescent="0.3">
      <c r="C18" s="171"/>
      <c r="D18" s="387" t="s">
        <v>45</v>
      </c>
      <c r="E18" s="61">
        <v>44.195758011933897</v>
      </c>
      <c r="F18" s="61">
        <v>43.048374552550399</v>
      </c>
      <c r="G18" s="52"/>
      <c r="H18" s="144">
        <v>1.147383459383498</v>
      </c>
      <c r="I18" s="52"/>
      <c r="J18" s="286">
        <v>43.8</v>
      </c>
      <c r="K18" s="61">
        <v>42.1</v>
      </c>
      <c r="L18" s="52"/>
      <c r="M18" s="144">
        <v>1.6999999999999957</v>
      </c>
      <c r="N18" s="53"/>
      <c r="O18" s="244"/>
      <c r="P18" s="244"/>
      <c r="Q18" s="244"/>
      <c r="R18" s="244"/>
      <c r="T18" s="244"/>
      <c r="U18" s="244"/>
      <c r="V18" s="244"/>
      <c r="W18" s="244"/>
    </row>
    <row r="19" spans="3:23" ht="21" customHeight="1" x14ac:dyDescent="0.3">
      <c r="C19" s="174"/>
      <c r="D19" s="175" t="s">
        <v>46</v>
      </c>
      <c r="E19" s="354"/>
      <c r="F19" s="354"/>
      <c r="G19" s="355"/>
      <c r="H19" s="147"/>
      <c r="I19" s="64"/>
      <c r="J19" s="354"/>
      <c r="K19" s="354"/>
      <c r="L19" s="355"/>
      <c r="M19" s="146"/>
      <c r="N19" s="53"/>
      <c r="O19" s="18"/>
      <c r="P19" s="18"/>
      <c r="Q19" s="18"/>
      <c r="R19" s="18"/>
    </row>
    <row r="20" spans="3:23" ht="18.899999999999999" customHeight="1" x14ac:dyDescent="0.3">
      <c r="C20" s="171"/>
      <c r="D20" s="176" t="s">
        <v>10</v>
      </c>
      <c r="E20" s="272">
        <v>23859.728334465639</v>
      </c>
      <c r="F20" s="272">
        <v>20723.121555583239</v>
      </c>
      <c r="G20" s="52"/>
      <c r="H20" s="144">
        <v>15.135783334906572</v>
      </c>
      <c r="I20" s="52"/>
      <c r="J20" s="288">
        <v>42138.714034956203</v>
      </c>
      <c r="K20" s="272">
        <v>37284.260739513236</v>
      </c>
      <c r="L20" s="52"/>
      <c r="M20" s="144">
        <v>13.020114115601334</v>
      </c>
      <c r="N20" s="53"/>
      <c r="O20" s="18"/>
      <c r="P20" s="18"/>
      <c r="Q20" s="18"/>
      <c r="R20" s="18"/>
    </row>
    <row r="21" spans="3:23" ht="18.899999999999999" customHeight="1" x14ac:dyDescent="0.3">
      <c r="C21" s="174"/>
      <c r="D21" s="388" t="s">
        <v>11</v>
      </c>
      <c r="E21" s="272">
        <v>5794.7389591376759</v>
      </c>
      <c r="F21" s="272">
        <v>5451.0758505334998</v>
      </c>
      <c r="G21" s="67"/>
      <c r="H21" s="144">
        <v>6.3045005798358478</v>
      </c>
      <c r="I21" s="52"/>
      <c r="J21" s="288">
        <v>9763.8917675874854</v>
      </c>
      <c r="K21" s="272">
        <v>9296.0914185134952</v>
      </c>
      <c r="L21" s="52"/>
      <c r="M21" s="144">
        <v>5.0322262122159067</v>
      </c>
      <c r="N21" s="53"/>
      <c r="O21" s="18"/>
      <c r="P21" s="18"/>
      <c r="Q21" s="18"/>
      <c r="R21" s="18"/>
    </row>
    <row r="22" spans="3:23" ht="18.899999999999999" customHeight="1" x14ac:dyDescent="0.3">
      <c r="C22" s="174"/>
      <c r="D22" s="388" t="s">
        <v>35</v>
      </c>
      <c r="E22" s="365">
        <v>0.24286692949337196</v>
      </c>
      <c r="F22" s="365">
        <v>0.26304318275182181</v>
      </c>
      <c r="G22" s="67"/>
      <c r="H22" s="145" t="s">
        <v>192</v>
      </c>
      <c r="I22" s="52"/>
      <c r="J22" s="366">
        <v>0.23170834685386557</v>
      </c>
      <c r="K22" s="366">
        <v>0.24933017938750904</v>
      </c>
      <c r="L22" s="52"/>
      <c r="M22" s="145" t="s">
        <v>193</v>
      </c>
      <c r="N22" s="53"/>
      <c r="O22" s="18"/>
      <c r="P22" s="18"/>
      <c r="Q22" s="18"/>
      <c r="R22" s="18"/>
    </row>
    <row r="23" spans="3:23" ht="21" customHeight="1" x14ac:dyDescent="0.3">
      <c r="C23" s="71"/>
      <c r="D23" s="72" t="s">
        <v>36</v>
      </c>
      <c r="E23" s="69"/>
      <c r="F23" s="69"/>
      <c r="G23" s="70"/>
      <c r="H23" s="53"/>
      <c r="I23" s="53"/>
      <c r="J23" s="69"/>
      <c r="K23" s="69"/>
      <c r="L23" s="70"/>
      <c r="M23" s="53"/>
      <c r="N23" s="53"/>
    </row>
    <row r="24" spans="3:23" ht="21" customHeight="1" x14ac:dyDescent="0.3">
      <c r="C24" s="71"/>
      <c r="D24" s="72" t="s">
        <v>37</v>
      </c>
      <c r="E24" s="74"/>
      <c r="F24" s="74"/>
      <c r="G24" s="75"/>
      <c r="H24" s="71"/>
      <c r="I24" s="71"/>
      <c r="J24" s="74"/>
      <c r="K24" s="74"/>
      <c r="L24" s="75"/>
      <c r="M24" s="71"/>
      <c r="N24" s="71"/>
      <c r="O24" s="3"/>
    </row>
    <row r="25" spans="3:23" x14ac:dyDescent="0.3">
      <c r="C25" s="3"/>
      <c r="D25" s="9"/>
      <c r="E25" s="4"/>
      <c r="F25" s="4"/>
      <c r="G25" s="5"/>
      <c r="H25" s="3"/>
      <c r="I25" s="3"/>
      <c r="J25" s="4"/>
      <c r="K25" s="4"/>
      <c r="L25" s="5"/>
      <c r="M25" s="3"/>
      <c r="N25" s="3"/>
      <c r="O25" s="3"/>
    </row>
    <row r="26" spans="3:23" x14ac:dyDescent="0.3">
      <c r="C26" s="3"/>
      <c r="D26" s="6"/>
      <c r="E26" s="27"/>
      <c r="F26" s="27"/>
      <c r="H26" s="30"/>
      <c r="I26" s="3"/>
      <c r="J26" s="3"/>
      <c r="K26" s="3"/>
      <c r="L26" s="3"/>
      <c r="M26" s="3"/>
      <c r="N26" s="3"/>
      <c r="O26" s="3"/>
    </row>
    <row r="27" spans="3:23" x14ac:dyDescent="0.3">
      <c r="E27" s="29"/>
      <c r="F27" s="29"/>
      <c r="H27" s="24"/>
      <c r="J27" s="29"/>
      <c r="K27" s="29"/>
      <c r="M27" s="24"/>
    </row>
  </sheetData>
  <mergeCells count="3">
    <mergeCell ref="C2:M2"/>
    <mergeCell ref="O2:R2"/>
    <mergeCell ref="T2:W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X38"/>
  <sheetViews>
    <sheetView showGridLines="0" zoomScaleNormal="100" zoomScalePageLayoutView="140" workbookViewId="0">
      <selection activeCell="C1" sqref="C1:N1"/>
    </sheetView>
  </sheetViews>
  <sheetFormatPr baseColWidth="10" defaultColWidth="11.44140625" defaultRowHeight="14.4" outlineLevelCol="1" x14ac:dyDescent="0.3"/>
  <cols>
    <col min="1" max="2" width="3.6640625" customWidth="1"/>
    <col min="3" max="3" width="2.88671875" customWidth="1"/>
    <col min="4" max="4" width="9" customWidth="1"/>
    <col min="5" max="5" width="28.109375" customWidth="1"/>
    <col min="6" max="7" width="13.33203125" customWidth="1"/>
    <col min="8" max="8" width="2.44140625" hidden="1" customWidth="1"/>
    <col min="9" max="9" width="14.33203125" customWidth="1"/>
    <col min="10" max="10" width="3.109375" customWidth="1" outlineLevel="1"/>
    <col min="11" max="11" width="14.5546875" customWidth="1" outlineLevel="1"/>
    <col min="12" max="12" width="13.44140625" customWidth="1" outlineLevel="1"/>
    <col min="13" max="13" width="2.6640625" customWidth="1" outlineLevel="1"/>
    <col min="14" max="14" width="11.88671875" customWidth="1" outlineLevel="1"/>
    <col min="15" max="15" width="14.88671875" customWidth="1"/>
  </cols>
  <sheetData>
    <row r="1" spans="3:24" ht="25.5" customHeight="1" x14ac:dyDescent="0.3">
      <c r="C1" s="423" t="s">
        <v>47</v>
      </c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52"/>
      <c r="P1" s="421"/>
      <c r="Q1" s="421"/>
      <c r="R1" s="421"/>
      <c r="S1" s="421"/>
      <c r="U1" s="421"/>
      <c r="V1" s="421"/>
      <c r="W1" s="421"/>
      <c r="X1" s="421"/>
    </row>
    <row r="2" spans="3:24" ht="6" customHeight="1" x14ac:dyDescent="0.3">
      <c r="C2" s="53"/>
      <c r="D2" s="53"/>
      <c r="E2" s="53"/>
      <c r="F2" s="53"/>
      <c r="G2" s="101"/>
      <c r="H2" s="101"/>
      <c r="I2" s="101"/>
      <c r="J2" s="101"/>
      <c r="K2" s="101"/>
      <c r="L2" s="101"/>
      <c r="M2" s="97"/>
      <c r="N2" s="97"/>
      <c r="O2" s="53"/>
    </row>
    <row r="3" spans="3:24" x14ac:dyDescent="0.3">
      <c r="C3" s="216"/>
      <c r="D3" s="216"/>
      <c r="E3" s="216"/>
      <c r="F3" s="322" t="s">
        <v>4</v>
      </c>
      <c r="G3" s="322" t="s">
        <v>5</v>
      </c>
      <c r="H3" s="206"/>
      <c r="I3" s="323" t="s">
        <v>6</v>
      </c>
      <c r="J3" s="322"/>
      <c r="K3" s="322" t="s">
        <v>7</v>
      </c>
      <c r="L3" s="322" t="s">
        <v>8</v>
      </c>
      <c r="M3" s="206"/>
      <c r="N3" s="323" t="s">
        <v>6</v>
      </c>
      <c r="O3" s="53"/>
      <c r="P3" s="228"/>
      <c r="Q3" s="228"/>
      <c r="R3" s="228"/>
      <c r="S3" s="228"/>
      <c r="U3" s="228"/>
      <c r="V3" s="228"/>
      <c r="W3" s="228"/>
      <c r="X3" s="228"/>
    </row>
    <row r="4" spans="3:24" x14ac:dyDescent="0.3">
      <c r="C4" s="177"/>
      <c r="D4" s="172" t="s">
        <v>24</v>
      </c>
      <c r="E4" s="172"/>
      <c r="F4" s="58"/>
      <c r="G4" s="58"/>
      <c r="H4" s="58"/>
      <c r="I4" s="149"/>
      <c r="J4" s="58"/>
      <c r="K4" s="58"/>
      <c r="L4" s="58"/>
      <c r="M4" s="58"/>
      <c r="N4" s="149"/>
      <c r="O4" s="53"/>
    </row>
    <row r="5" spans="3:24" x14ac:dyDescent="0.3">
      <c r="C5" s="177"/>
      <c r="D5" s="420" t="s">
        <v>25</v>
      </c>
      <c r="E5" s="420"/>
      <c r="F5" s="129">
        <v>53.7145510617</v>
      </c>
      <c r="G5" s="300">
        <v>52.262127517700002</v>
      </c>
      <c r="H5" s="53"/>
      <c r="I5" s="148">
        <v>2.7791129312676688</v>
      </c>
      <c r="J5" s="78"/>
      <c r="K5" s="296">
        <v>100.8373366217</v>
      </c>
      <c r="L5" s="129">
        <v>99.831286077700042</v>
      </c>
      <c r="M5" s="53"/>
      <c r="N5" s="148">
        <v>1.0077507598338808</v>
      </c>
      <c r="O5" s="53"/>
      <c r="P5" s="243"/>
      <c r="Q5" s="243"/>
      <c r="R5" s="243"/>
      <c r="S5" s="243"/>
      <c r="U5" s="243"/>
      <c r="V5" s="243"/>
      <c r="W5" s="243"/>
      <c r="X5" s="243"/>
    </row>
    <row r="6" spans="3:24" x14ac:dyDescent="0.3">
      <c r="C6" s="177"/>
      <c r="D6" s="420" t="s">
        <v>26</v>
      </c>
      <c r="E6" s="420"/>
      <c r="F6" s="129">
        <v>30.475601642600001</v>
      </c>
      <c r="G6" s="300">
        <v>30.359407174199998</v>
      </c>
      <c r="H6" s="53"/>
      <c r="I6" s="148">
        <v>0.38272970131889572</v>
      </c>
      <c r="J6" s="78"/>
      <c r="K6" s="296">
        <v>57.710145305300003</v>
      </c>
      <c r="L6" s="129">
        <v>56.169279524200014</v>
      </c>
      <c r="M6" s="53"/>
      <c r="N6" s="148">
        <v>2.7432535972552685</v>
      </c>
      <c r="O6" s="53"/>
      <c r="P6" s="243"/>
      <c r="Q6" s="243"/>
      <c r="R6" s="243"/>
      <c r="S6" s="243"/>
      <c r="U6" s="243"/>
      <c r="V6" s="243"/>
      <c r="W6" s="243"/>
      <c r="X6" s="243"/>
    </row>
    <row r="7" spans="3:24" x14ac:dyDescent="0.3">
      <c r="C7" s="177"/>
      <c r="D7" s="173" t="s">
        <v>27</v>
      </c>
      <c r="E7" s="167"/>
      <c r="F7" s="130">
        <v>84.190152704300004</v>
      </c>
      <c r="G7" s="301">
        <v>82.621534691899996</v>
      </c>
      <c r="H7" s="53"/>
      <c r="I7" s="148">
        <v>1.8985583095853409</v>
      </c>
      <c r="J7" s="78"/>
      <c r="K7" s="297">
        <v>158.54748192700001</v>
      </c>
      <c r="L7" s="130">
        <v>156.00056560190006</v>
      </c>
      <c r="M7" s="53"/>
      <c r="N7" s="148">
        <v>1.6326327505757021</v>
      </c>
      <c r="O7" s="53"/>
      <c r="P7" s="243"/>
      <c r="Q7" s="243"/>
      <c r="R7" s="243"/>
      <c r="S7" s="243"/>
      <c r="U7" s="243"/>
      <c r="V7" s="243"/>
      <c r="W7" s="243"/>
      <c r="X7" s="243"/>
    </row>
    <row r="8" spans="3:24" x14ac:dyDescent="0.3">
      <c r="C8" s="177"/>
      <c r="D8" s="420" t="s">
        <v>28</v>
      </c>
      <c r="E8" s="420"/>
      <c r="F8" s="129">
        <v>14.393849278000001</v>
      </c>
      <c r="G8" s="300">
        <v>14.0284208067</v>
      </c>
      <c r="H8" s="53"/>
      <c r="I8" s="148">
        <v>2.6049152383956997</v>
      </c>
      <c r="J8" s="78"/>
      <c r="K8" s="296">
        <v>25.852125785200002</v>
      </c>
      <c r="L8" s="129">
        <v>26.350151376700005</v>
      </c>
      <c r="M8" s="53"/>
      <c r="N8" s="148">
        <v>-1.8900293375178845</v>
      </c>
      <c r="O8" s="53"/>
      <c r="P8" s="243"/>
      <c r="Q8" s="243"/>
      <c r="R8" s="243"/>
      <c r="S8" s="243"/>
      <c r="U8" s="243"/>
      <c r="V8" s="243"/>
      <c r="W8" s="243"/>
      <c r="X8" s="243"/>
    </row>
    <row r="9" spans="3:24" x14ac:dyDescent="0.3">
      <c r="C9" s="177"/>
      <c r="D9" s="420" t="s">
        <v>29</v>
      </c>
      <c r="E9" s="420"/>
      <c r="F9" s="129">
        <v>19.657587597199999</v>
      </c>
      <c r="G9" s="300">
        <v>19.718431670000001</v>
      </c>
      <c r="H9" s="53"/>
      <c r="I9" s="148">
        <v>-0.30856446302761631</v>
      </c>
      <c r="J9" s="78"/>
      <c r="K9" s="296">
        <v>35.158685682799998</v>
      </c>
      <c r="L9" s="129">
        <v>34.399655889999977</v>
      </c>
      <c r="M9" s="53"/>
      <c r="N9" s="148">
        <v>2.2065040279099835</v>
      </c>
      <c r="O9" s="53"/>
      <c r="P9" s="243"/>
      <c r="Q9" s="243"/>
      <c r="R9" s="243"/>
      <c r="S9" s="243"/>
      <c r="U9" s="243"/>
      <c r="V9" s="243"/>
      <c r="W9" s="243"/>
      <c r="X9" s="243"/>
    </row>
    <row r="10" spans="3:24" x14ac:dyDescent="0.3">
      <c r="C10" s="177"/>
      <c r="D10" s="173" t="s">
        <v>32</v>
      </c>
      <c r="E10" s="172"/>
      <c r="F10" s="130">
        <v>118.24158957950002</v>
      </c>
      <c r="G10" s="301">
        <v>116.36838716859999</v>
      </c>
      <c r="H10" s="53"/>
      <c r="I10" s="148">
        <v>1.6097176015561931</v>
      </c>
      <c r="J10" s="78"/>
      <c r="K10" s="297">
        <v>219.55829339500002</v>
      </c>
      <c r="L10" s="130">
        <v>216.75037286860004</v>
      </c>
      <c r="M10" s="53"/>
      <c r="N10" s="148">
        <v>1.2954628355367204</v>
      </c>
      <c r="O10" s="53"/>
      <c r="P10" s="243"/>
      <c r="Q10" s="243"/>
      <c r="R10" s="243"/>
      <c r="S10" s="243"/>
      <c r="U10" s="243"/>
      <c r="V10" s="243"/>
      <c r="W10" s="243"/>
      <c r="X10" s="243"/>
    </row>
    <row r="11" spans="3:24" x14ac:dyDescent="0.3">
      <c r="C11" s="177"/>
      <c r="D11" s="172" t="s">
        <v>41</v>
      </c>
      <c r="E11" s="172"/>
      <c r="F11" s="356"/>
      <c r="G11" s="356"/>
      <c r="H11" s="58"/>
      <c r="I11" s="149"/>
      <c r="J11" s="88"/>
      <c r="K11" s="356"/>
      <c r="L11" s="356"/>
      <c r="M11" s="358"/>
      <c r="N11" s="149"/>
      <c r="O11" s="53"/>
      <c r="P11" s="243"/>
      <c r="Q11" s="243"/>
      <c r="R11" s="243"/>
      <c r="S11" s="243"/>
      <c r="U11" s="243"/>
      <c r="V11" s="243"/>
      <c r="W11" s="243"/>
      <c r="X11" s="243"/>
    </row>
    <row r="12" spans="3:24" x14ac:dyDescent="0.3">
      <c r="C12" s="177"/>
      <c r="D12" s="420" t="s">
        <v>44</v>
      </c>
      <c r="E12" s="420"/>
      <c r="F12" s="129">
        <v>66.374128785652502</v>
      </c>
      <c r="G12" s="300">
        <v>66.397834349789136</v>
      </c>
      <c r="H12" s="53"/>
      <c r="I12" s="148">
        <v>-2.3705564136633939E-2</v>
      </c>
      <c r="J12" s="53"/>
      <c r="K12" s="296">
        <v>67.143041393791009</v>
      </c>
      <c r="L12" s="129">
        <v>67.749369026708592</v>
      </c>
      <c r="M12" s="53"/>
      <c r="N12" s="148">
        <v>-0.60632763291758351</v>
      </c>
      <c r="O12" s="53"/>
      <c r="P12" s="243"/>
      <c r="Q12" s="243"/>
      <c r="R12" s="243"/>
      <c r="S12" s="243"/>
      <c r="U12" s="243"/>
      <c r="V12" s="243"/>
      <c r="W12" s="243"/>
      <c r="X12" s="243"/>
    </row>
    <row r="13" spans="3:24" x14ac:dyDescent="0.3">
      <c r="C13" s="177"/>
      <c r="D13" s="420" t="s">
        <v>45</v>
      </c>
      <c r="E13" s="420"/>
      <c r="F13" s="129">
        <v>33.625871214347498</v>
      </c>
      <c r="G13" s="300">
        <v>33.602165650210857</v>
      </c>
      <c r="H13" s="53"/>
      <c r="I13" s="148">
        <v>2.3705564136641044E-2</v>
      </c>
      <c r="J13" s="53"/>
      <c r="K13" s="296">
        <v>32.856958606208977</v>
      </c>
      <c r="L13" s="129">
        <v>32.250630973291408</v>
      </c>
      <c r="M13" s="53"/>
      <c r="N13" s="148">
        <v>0.6063276329175693</v>
      </c>
      <c r="O13" s="53"/>
      <c r="P13" s="243"/>
      <c r="Q13" s="243"/>
      <c r="R13" s="243"/>
      <c r="S13" s="243"/>
      <c r="U13" s="243"/>
      <c r="V13" s="243"/>
      <c r="W13" s="243"/>
      <c r="X13" s="243"/>
    </row>
    <row r="14" spans="3:24" x14ac:dyDescent="0.3">
      <c r="C14" s="178"/>
      <c r="D14" s="175" t="s">
        <v>46</v>
      </c>
      <c r="E14" s="175"/>
      <c r="F14" s="356"/>
      <c r="G14" s="357"/>
      <c r="H14" s="58"/>
      <c r="I14" s="165"/>
      <c r="J14" s="58"/>
      <c r="K14" s="356"/>
      <c r="L14" s="356"/>
      <c r="M14" s="358"/>
      <c r="N14" s="149"/>
      <c r="O14" s="53"/>
      <c r="P14" s="243"/>
      <c r="Q14" s="243"/>
      <c r="R14" s="243"/>
      <c r="S14" s="243"/>
    </row>
    <row r="15" spans="3:24" x14ac:dyDescent="0.3">
      <c r="C15" s="177"/>
      <c r="D15" s="176" t="s">
        <v>34</v>
      </c>
      <c r="E15" s="172"/>
      <c r="F15" s="273">
        <v>19941.651475242492</v>
      </c>
      <c r="G15" s="324">
        <v>17539.29222245948</v>
      </c>
      <c r="H15" s="53"/>
      <c r="I15" s="148">
        <v>13.697013666872682</v>
      </c>
      <c r="J15" s="53"/>
      <c r="K15" s="299">
        <v>37370.541712503262</v>
      </c>
      <c r="L15" s="273">
        <v>32700.500347699708</v>
      </c>
      <c r="M15" s="53"/>
      <c r="N15" s="148">
        <v>14.281253543975403</v>
      </c>
      <c r="O15" s="79"/>
      <c r="P15" s="243"/>
      <c r="Q15" s="243"/>
      <c r="R15" s="243"/>
      <c r="S15" s="243"/>
    </row>
    <row r="16" spans="3:24" x14ac:dyDescent="0.3">
      <c r="C16" s="178"/>
      <c r="D16" s="422" t="s">
        <v>11</v>
      </c>
      <c r="E16" s="422"/>
      <c r="F16" s="273">
        <v>2988.086996372127</v>
      </c>
      <c r="G16" s="324">
        <v>2739.4588002232335</v>
      </c>
      <c r="H16" s="70"/>
      <c r="I16" s="148">
        <v>9.07581439547962</v>
      </c>
      <c r="J16" s="53"/>
      <c r="K16" s="299">
        <v>5303.7005820909353</v>
      </c>
      <c r="L16" s="273">
        <v>4739.3527225120188</v>
      </c>
      <c r="M16" s="53"/>
      <c r="N16" s="148">
        <v>11.907699059794673</v>
      </c>
      <c r="O16" s="79"/>
      <c r="P16" s="243"/>
      <c r="Q16" s="243"/>
      <c r="R16" s="243"/>
      <c r="S16" s="243"/>
    </row>
    <row r="17" spans="3:19" x14ac:dyDescent="0.3">
      <c r="C17" s="178"/>
      <c r="D17" s="388" t="s">
        <v>35</v>
      </c>
      <c r="E17" s="388"/>
      <c r="F17" s="374">
        <v>0.14984150134615626</v>
      </c>
      <c r="G17" s="374">
        <v>0.1561898145875745</v>
      </c>
      <c r="H17" s="70"/>
      <c r="I17" s="391" t="s">
        <v>194</v>
      </c>
      <c r="J17" s="53"/>
      <c r="K17" s="375">
        <v>0.14192196149825809</v>
      </c>
      <c r="L17" s="375">
        <v>0.14493211639330175</v>
      </c>
      <c r="M17" s="53"/>
      <c r="N17" s="150" t="s">
        <v>195</v>
      </c>
      <c r="O17" s="79"/>
      <c r="P17" s="243"/>
      <c r="Q17" s="243"/>
      <c r="R17" s="243"/>
      <c r="S17" s="243"/>
    </row>
    <row r="18" spans="3:19" ht="6" customHeight="1" x14ac:dyDescent="0.3">
      <c r="C18" s="53"/>
      <c r="D18" s="68"/>
      <c r="E18" s="68"/>
      <c r="F18" s="69"/>
      <c r="G18" s="69"/>
      <c r="H18" s="70"/>
      <c r="I18" s="52"/>
      <c r="J18" s="53"/>
      <c r="K18" s="69"/>
      <c r="L18" s="69"/>
      <c r="M18" s="70"/>
      <c r="N18" s="52"/>
      <c r="O18" s="53"/>
    </row>
    <row r="19" spans="3:19" ht="12.75" customHeight="1" x14ac:dyDescent="0.3">
      <c r="C19" s="71"/>
      <c r="D19" s="72" t="s">
        <v>36</v>
      </c>
      <c r="E19" s="63"/>
      <c r="F19" s="69"/>
      <c r="G19" s="69"/>
      <c r="H19" s="70"/>
      <c r="I19" s="53"/>
      <c r="J19" s="53"/>
      <c r="K19" s="69"/>
      <c r="L19" s="69"/>
      <c r="M19" s="70"/>
      <c r="N19" s="53"/>
      <c r="O19" s="98"/>
    </row>
    <row r="20" spans="3:19" ht="12.75" customHeight="1" x14ac:dyDescent="0.3">
      <c r="C20" s="71"/>
      <c r="D20" s="77" t="s">
        <v>37</v>
      </c>
      <c r="E20" s="73"/>
      <c r="F20" s="74"/>
      <c r="G20" s="74"/>
      <c r="H20" s="75"/>
      <c r="I20" s="71"/>
      <c r="J20" s="71"/>
      <c r="K20" s="74"/>
      <c r="L20" s="74"/>
      <c r="M20" s="75"/>
      <c r="N20" s="71"/>
      <c r="O20" s="71"/>
      <c r="P20" s="3"/>
    </row>
    <row r="21" spans="3:19" ht="12.75" customHeight="1" x14ac:dyDescent="0.3">
      <c r="C21" s="71"/>
      <c r="D21" s="72" t="s">
        <v>38</v>
      </c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100"/>
      <c r="P21" s="3"/>
    </row>
    <row r="22" spans="3:19" x14ac:dyDescent="0.3">
      <c r="F22" s="27"/>
      <c r="G22" s="27"/>
      <c r="H22" s="27"/>
      <c r="I22" s="27"/>
      <c r="J22" s="27"/>
      <c r="K22" s="27"/>
      <c r="L22" s="18"/>
      <c r="O22" s="27"/>
    </row>
    <row r="23" spans="3:19" x14ac:dyDescent="0.3">
      <c r="D23" s="6"/>
      <c r="F23" s="31"/>
      <c r="G23" s="31"/>
      <c r="I23" s="30"/>
      <c r="K23" s="31"/>
      <c r="L23" s="31"/>
      <c r="N23" s="30"/>
    </row>
    <row r="25" spans="3:19" x14ac:dyDescent="0.3">
      <c r="F25" s="32"/>
      <c r="G25" s="32"/>
      <c r="I25" s="27"/>
      <c r="K25" s="32"/>
      <c r="L25" s="32"/>
    </row>
    <row r="26" spans="3:19" x14ac:dyDescent="0.3">
      <c r="F26" s="32"/>
      <c r="G26" s="32"/>
      <c r="I26" s="27"/>
      <c r="K26" s="32"/>
      <c r="L26" s="32"/>
    </row>
    <row r="27" spans="3:19" x14ac:dyDescent="0.3">
      <c r="F27" s="32"/>
      <c r="G27" s="32"/>
      <c r="I27" s="27"/>
      <c r="K27" s="25"/>
      <c r="L27" s="25"/>
    </row>
    <row r="28" spans="3:19" x14ac:dyDescent="0.3">
      <c r="F28" s="27"/>
      <c r="G28" s="27"/>
    </row>
    <row r="29" spans="3:19" x14ac:dyDescent="0.3">
      <c r="F29" s="27"/>
      <c r="G29" s="27"/>
      <c r="I29" s="30"/>
      <c r="K29" s="27"/>
      <c r="L29" s="27"/>
      <c r="N29" s="30"/>
    </row>
    <row r="30" spans="3:19" x14ac:dyDescent="0.3">
      <c r="F30" s="15"/>
      <c r="G30" s="15"/>
    </row>
    <row r="31" spans="3:19" x14ac:dyDescent="0.3">
      <c r="F31" s="15"/>
      <c r="G31" s="15"/>
    </row>
    <row r="32" spans="3:19" x14ac:dyDescent="0.3">
      <c r="F32" s="15"/>
      <c r="G32" s="15"/>
    </row>
    <row r="33" spans="6:7" x14ac:dyDescent="0.3">
      <c r="G33" s="22"/>
    </row>
    <row r="34" spans="6:7" x14ac:dyDescent="0.3">
      <c r="F34" s="25"/>
      <c r="G34" s="25"/>
    </row>
    <row r="35" spans="6:7" x14ac:dyDescent="0.3">
      <c r="F35" s="15"/>
      <c r="G35" s="15"/>
    </row>
    <row r="36" spans="6:7" x14ac:dyDescent="0.3">
      <c r="F36" s="27"/>
      <c r="G36" s="27"/>
    </row>
    <row r="37" spans="6:7" x14ac:dyDescent="0.3">
      <c r="F37" s="25"/>
      <c r="G37" s="25"/>
    </row>
    <row r="38" spans="6:7" x14ac:dyDescent="0.3">
      <c r="F38" s="27"/>
      <c r="G38" s="27"/>
    </row>
  </sheetData>
  <mergeCells count="10">
    <mergeCell ref="D5:E5"/>
    <mergeCell ref="D12:E12"/>
    <mergeCell ref="P1:S1"/>
    <mergeCell ref="U1:X1"/>
    <mergeCell ref="C1:N1"/>
    <mergeCell ref="D13:E13"/>
    <mergeCell ref="D16:E16"/>
    <mergeCell ref="D6:E6"/>
    <mergeCell ref="D8:E8"/>
    <mergeCell ref="D9:E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X32"/>
  <sheetViews>
    <sheetView showGridLines="0" zoomScale="90" zoomScaleNormal="90" workbookViewId="0">
      <selection activeCell="B3" sqref="B3:M3"/>
    </sheetView>
  </sheetViews>
  <sheetFormatPr baseColWidth="10" defaultColWidth="11.44140625" defaultRowHeight="14.4" outlineLevelCol="1" x14ac:dyDescent="0.3"/>
  <cols>
    <col min="2" max="2" width="1.33203125" customWidth="1"/>
    <col min="3" max="3" width="7" customWidth="1"/>
    <col min="4" max="4" width="30" customWidth="1"/>
    <col min="5" max="6" width="14.88671875" customWidth="1"/>
    <col min="7" max="7" width="1.33203125" hidden="1" customWidth="1"/>
    <col min="8" max="8" width="14.33203125" customWidth="1"/>
    <col min="9" max="9" width="1.33203125" customWidth="1" outlineLevel="1"/>
    <col min="10" max="10" width="13.44140625" customWidth="1" outlineLevel="1"/>
    <col min="11" max="11" width="13.33203125" customWidth="1" outlineLevel="1"/>
    <col min="12" max="12" width="1.33203125" customWidth="1" outlineLevel="1"/>
    <col min="13" max="13" width="11.44140625" customWidth="1" outlineLevel="1"/>
    <col min="14" max="14" width="1.33203125" customWidth="1"/>
  </cols>
  <sheetData>
    <row r="1" spans="2:24" x14ac:dyDescent="0.3"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2:24" x14ac:dyDescent="0.3">
      <c r="B2" s="71"/>
      <c r="C2" s="72"/>
      <c r="D2" s="53"/>
      <c r="E2" s="98"/>
      <c r="F2" s="98"/>
      <c r="G2" s="99"/>
      <c r="H2" s="53"/>
      <c r="I2" s="53"/>
      <c r="J2" s="98"/>
      <c r="K2" s="98"/>
      <c r="L2" s="99">
        <f t="shared" ref="L2" si="0">L27-L14</f>
        <v>0</v>
      </c>
      <c r="M2" s="53"/>
      <c r="N2" s="53"/>
      <c r="O2" s="53"/>
    </row>
    <row r="3" spans="2:24" ht="24.75" customHeight="1" x14ac:dyDescent="0.3">
      <c r="B3" s="423" t="s">
        <v>48</v>
      </c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97"/>
      <c r="O3" s="53"/>
      <c r="P3" s="421"/>
      <c r="Q3" s="421"/>
      <c r="R3" s="421"/>
      <c r="S3" s="421"/>
      <c r="U3" s="421"/>
      <c r="V3" s="421"/>
      <c r="W3" s="421"/>
      <c r="X3" s="421"/>
    </row>
    <row r="4" spans="2:24" ht="6" customHeight="1" x14ac:dyDescent="0.3">
      <c r="B4" s="53"/>
      <c r="C4" s="53"/>
      <c r="D4" s="53"/>
      <c r="E4" s="54"/>
      <c r="F4" s="54"/>
      <c r="G4" s="54"/>
      <c r="H4" s="54"/>
      <c r="I4" s="54"/>
      <c r="J4" s="54"/>
      <c r="K4" s="54"/>
      <c r="L4" s="54"/>
      <c r="M4" s="54"/>
      <c r="N4" s="54"/>
      <c r="O4" s="53"/>
    </row>
    <row r="5" spans="2:24" ht="23.1" customHeight="1" x14ac:dyDescent="0.3">
      <c r="B5" s="216"/>
      <c r="C5" s="216"/>
      <c r="D5" s="216"/>
      <c r="E5" s="350" t="s">
        <v>4</v>
      </c>
      <c r="F5" s="350" t="s">
        <v>5</v>
      </c>
      <c r="G5" s="205"/>
      <c r="H5" s="204" t="s">
        <v>6</v>
      </c>
      <c r="I5" s="350"/>
      <c r="J5" s="350" t="s">
        <v>7</v>
      </c>
      <c r="K5" s="350" t="s">
        <v>8</v>
      </c>
      <c r="L5" s="205"/>
      <c r="M5" s="204" t="s">
        <v>6</v>
      </c>
      <c r="N5" s="103"/>
      <c r="O5" s="53"/>
      <c r="P5" s="228"/>
      <c r="Q5" s="228"/>
      <c r="R5" s="228"/>
      <c r="S5" s="228"/>
      <c r="U5" s="228"/>
      <c r="V5" s="228"/>
      <c r="W5" s="228"/>
      <c r="X5" s="228"/>
    </row>
    <row r="6" spans="2:24" ht="21" customHeight="1" x14ac:dyDescent="0.3">
      <c r="B6" s="177"/>
      <c r="C6" s="172" t="s">
        <v>24</v>
      </c>
      <c r="D6" s="172"/>
      <c r="E6" s="58"/>
      <c r="F6" s="58"/>
      <c r="G6" s="58"/>
      <c r="H6" s="149"/>
      <c r="I6" s="58"/>
      <c r="J6" s="58"/>
      <c r="K6" s="58"/>
      <c r="L6" s="58"/>
      <c r="M6" s="149"/>
      <c r="N6" s="58"/>
      <c r="O6" s="53"/>
      <c r="Q6" s="242"/>
      <c r="R6" s="242"/>
      <c r="S6" s="242"/>
      <c r="T6" s="242"/>
    </row>
    <row r="7" spans="2:24" ht="18.899999999999999" customHeight="1" x14ac:dyDescent="0.3">
      <c r="B7" s="177"/>
      <c r="C7" s="420" t="s">
        <v>25</v>
      </c>
      <c r="D7" s="420"/>
      <c r="E7" s="129">
        <v>62.784759121342894</v>
      </c>
      <c r="F7" s="302">
        <v>55.303087319959893</v>
      </c>
      <c r="G7" s="53"/>
      <c r="H7" s="148">
        <v>13.528488487626866</v>
      </c>
      <c r="I7" s="298"/>
      <c r="J7" s="296">
        <v>130.0397212415719</v>
      </c>
      <c r="K7" s="129">
        <v>114.89567562048089</v>
      </c>
      <c r="L7" s="53"/>
      <c r="M7" s="148">
        <v>13.180692431901676</v>
      </c>
      <c r="N7" s="65"/>
      <c r="O7" s="53"/>
      <c r="P7" s="243"/>
      <c r="Q7" s="243"/>
      <c r="R7" s="243"/>
      <c r="S7" s="243"/>
      <c r="T7" s="243"/>
      <c r="U7" s="243"/>
      <c r="V7" s="243"/>
      <c r="W7" s="243"/>
      <c r="X7" s="243"/>
    </row>
    <row r="8" spans="2:24" ht="18.899999999999999" customHeight="1" x14ac:dyDescent="0.3">
      <c r="B8" s="177"/>
      <c r="C8" s="420" t="s">
        <v>26</v>
      </c>
      <c r="D8" s="420"/>
      <c r="E8" s="129">
        <v>42.456047450929049</v>
      </c>
      <c r="F8" s="302">
        <v>36.251404769105982</v>
      </c>
      <c r="G8" s="53"/>
      <c r="H8" s="148">
        <v>17</v>
      </c>
      <c r="I8" s="78"/>
      <c r="J8" s="296">
        <v>92.725772457955031</v>
      </c>
      <c r="K8" s="129">
        <v>79.966890311235971</v>
      </c>
      <c r="L8" s="53"/>
      <c r="M8" s="148">
        <v>15.9</v>
      </c>
      <c r="N8" s="65"/>
      <c r="O8" s="53"/>
      <c r="P8" s="243"/>
      <c r="Q8" s="243"/>
      <c r="R8" s="243"/>
      <c r="S8" s="243"/>
      <c r="T8" s="243"/>
      <c r="U8" s="243"/>
      <c r="V8" s="243"/>
      <c r="W8" s="243"/>
      <c r="X8" s="243"/>
    </row>
    <row r="9" spans="2:24" ht="21" customHeight="1" x14ac:dyDescent="0.3">
      <c r="B9" s="177"/>
      <c r="C9" s="173" t="s">
        <v>27</v>
      </c>
      <c r="D9" s="167"/>
      <c r="E9" s="130">
        <v>105.24080657227194</v>
      </c>
      <c r="F9" s="303">
        <v>91.554492089065874</v>
      </c>
      <c r="G9" s="53"/>
      <c r="H9" s="148">
        <v>14.948818098288141</v>
      </c>
      <c r="I9" s="78"/>
      <c r="J9" s="297">
        <v>222.76549369952693</v>
      </c>
      <c r="K9" s="130">
        <v>194.86256593171686</v>
      </c>
      <c r="L9" s="53"/>
      <c r="M9" s="148">
        <v>14.319285817876249</v>
      </c>
      <c r="N9" s="65"/>
      <c r="O9" s="53"/>
      <c r="P9" s="243"/>
      <c r="Q9" s="243"/>
      <c r="R9" s="243"/>
      <c r="S9" s="243"/>
      <c r="T9" s="243"/>
      <c r="U9" s="243"/>
      <c r="V9" s="243"/>
      <c r="W9" s="243"/>
      <c r="X9" s="243"/>
    </row>
    <row r="10" spans="2:24" ht="18.899999999999999" customHeight="1" x14ac:dyDescent="0.3">
      <c r="B10" s="177"/>
      <c r="C10" s="420" t="s">
        <v>28</v>
      </c>
      <c r="D10" s="420"/>
      <c r="E10" s="129">
        <v>15.90769116313003</v>
      </c>
      <c r="F10" s="302">
        <v>13.5</v>
      </c>
      <c r="G10" s="53"/>
      <c r="H10" s="148">
        <v>17.7</v>
      </c>
      <c r="I10" s="298"/>
      <c r="J10" s="296">
        <v>36.10179765679802</v>
      </c>
      <c r="K10" s="129">
        <v>31.4</v>
      </c>
      <c r="L10" s="53"/>
      <c r="M10" s="148">
        <v>14.973877887891796</v>
      </c>
      <c r="N10" s="65"/>
      <c r="O10" s="53"/>
      <c r="P10" s="243"/>
      <c r="Q10" s="243"/>
      <c r="R10" s="243"/>
      <c r="S10" s="243"/>
      <c r="T10" s="243"/>
      <c r="U10" s="243"/>
      <c r="V10" s="243"/>
      <c r="W10" s="243"/>
      <c r="X10" s="243"/>
    </row>
    <row r="11" spans="2:24" ht="18.899999999999999" customHeight="1" x14ac:dyDescent="0.3">
      <c r="B11" s="177"/>
      <c r="C11" s="420" t="s">
        <v>29</v>
      </c>
      <c r="D11" s="420"/>
      <c r="E11" s="129">
        <v>12.934620455243993</v>
      </c>
      <c r="F11" s="302">
        <v>10.6</v>
      </c>
      <c r="G11" s="53"/>
      <c r="H11" s="148">
        <v>21.9</v>
      </c>
      <c r="I11" s="298"/>
      <c r="J11" s="296">
        <v>28.4</v>
      </c>
      <c r="K11" s="129">
        <v>23.4</v>
      </c>
      <c r="L11" s="53"/>
      <c r="M11" s="148">
        <v>21.2</v>
      </c>
      <c r="N11" s="65"/>
      <c r="O11" s="53"/>
      <c r="P11" s="243"/>
      <c r="Q11" s="243"/>
      <c r="R11" s="243"/>
      <c r="S11" s="243"/>
      <c r="T11" s="243"/>
      <c r="U11" s="243"/>
      <c r="V11" s="243"/>
      <c r="W11" s="243"/>
      <c r="X11" s="243"/>
    </row>
    <row r="12" spans="2:24" ht="21" customHeight="1" x14ac:dyDescent="0.3">
      <c r="B12" s="177"/>
      <c r="C12" s="173" t="s">
        <v>40</v>
      </c>
      <c r="D12" s="167"/>
      <c r="E12" s="130">
        <v>134.08311819064596</v>
      </c>
      <c r="F12" s="303">
        <v>115.65449208906587</v>
      </c>
      <c r="G12" s="53"/>
      <c r="H12" s="148">
        <v>15.934206937148755</v>
      </c>
      <c r="I12" s="298"/>
      <c r="J12" s="297">
        <v>287.2</v>
      </c>
      <c r="K12" s="130">
        <v>249.66256593171687</v>
      </c>
      <c r="L12" s="53"/>
      <c r="M12" s="148">
        <v>15.035267272927765</v>
      </c>
      <c r="N12" s="60"/>
      <c r="O12" s="53"/>
      <c r="P12" s="243"/>
      <c r="Q12" s="243"/>
      <c r="R12" s="243"/>
      <c r="S12" s="243"/>
      <c r="T12" s="243"/>
      <c r="U12" s="243"/>
      <c r="V12" s="243"/>
      <c r="W12" s="243"/>
      <c r="X12" s="243"/>
    </row>
    <row r="13" spans="2:24" ht="18.899999999999999" customHeight="1" x14ac:dyDescent="0.3">
      <c r="B13" s="177"/>
      <c r="C13" s="420" t="s">
        <v>31</v>
      </c>
      <c r="D13" s="420"/>
      <c r="E13" s="129">
        <v>1.7734931759999999</v>
      </c>
      <c r="F13" s="302">
        <v>1.6773915367999999</v>
      </c>
      <c r="G13" s="53"/>
      <c r="H13" s="148">
        <v>5.9</v>
      </c>
      <c r="I13" s="298"/>
      <c r="J13" s="296">
        <v>3.9787832783999999</v>
      </c>
      <c r="K13" s="129">
        <v>4.0666037552000001</v>
      </c>
      <c r="L13" s="53"/>
      <c r="M13" s="148">
        <v>-2.1</v>
      </c>
      <c r="N13" s="60"/>
      <c r="O13" s="53"/>
      <c r="P13" s="243"/>
      <c r="Q13" s="243"/>
      <c r="R13" s="243"/>
      <c r="S13" s="243"/>
      <c r="T13" s="243"/>
      <c r="U13" s="243"/>
      <c r="V13" s="243"/>
      <c r="W13" s="243"/>
      <c r="X13" s="243"/>
    </row>
    <row r="14" spans="2:24" ht="21" customHeight="1" x14ac:dyDescent="0.3">
      <c r="B14" s="177"/>
      <c r="C14" s="173" t="s">
        <v>32</v>
      </c>
      <c r="D14" s="172"/>
      <c r="E14" s="130">
        <v>135.85661136664595</v>
      </c>
      <c r="F14" s="303">
        <v>117.4</v>
      </c>
      <c r="G14" s="53"/>
      <c r="H14" s="148">
        <v>15.7</v>
      </c>
      <c r="I14" s="298"/>
      <c r="J14" s="297">
        <v>291.17878327839998</v>
      </c>
      <c r="K14" s="130">
        <v>253.7</v>
      </c>
      <c r="L14" s="53"/>
      <c r="M14" s="148">
        <v>14.772874764840349</v>
      </c>
      <c r="N14" s="60"/>
      <c r="O14" s="53"/>
      <c r="P14" s="243"/>
      <c r="Q14" s="243"/>
      <c r="R14" s="243"/>
      <c r="S14" s="243"/>
      <c r="T14" s="243"/>
      <c r="U14" s="243"/>
      <c r="V14" s="243"/>
      <c r="W14" s="243"/>
      <c r="X14" s="243"/>
    </row>
    <row r="15" spans="2:24" ht="21" customHeight="1" x14ac:dyDescent="0.3">
      <c r="B15" s="177"/>
      <c r="C15" s="172" t="s">
        <v>41</v>
      </c>
      <c r="D15" s="172"/>
      <c r="E15" s="356"/>
      <c r="F15" s="359"/>
      <c r="G15" s="58"/>
      <c r="H15" s="149"/>
      <c r="I15" s="298"/>
      <c r="J15" s="356"/>
      <c r="K15" s="356"/>
      <c r="L15" s="360"/>
      <c r="M15" s="151"/>
      <c r="N15" s="58"/>
      <c r="O15" s="53"/>
      <c r="P15" s="243"/>
      <c r="Q15" s="243"/>
      <c r="R15" s="243"/>
      <c r="S15" s="243"/>
      <c r="T15" s="243"/>
      <c r="U15" s="243"/>
      <c r="V15" s="243"/>
      <c r="W15" s="243"/>
      <c r="X15" s="243"/>
    </row>
    <row r="16" spans="2:24" ht="18.899999999999999" customHeight="1" x14ac:dyDescent="0.3">
      <c r="B16" s="177"/>
      <c r="C16" s="420" t="s">
        <v>42</v>
      </c>
      <c r="D16" s="420"/>
      <c r="E16" s="129">
        <v>30.478590353233336</v>
      </c>
      <c r="F16" s="302">
        <v>32.144422355194862</v>
      </c>
      <c r="G16" s="53"/>
      <c r="H16" s="148">
        <v>-1.665832001961526</v>
      </c>
      <c r="I16" s="53"/>
      <c r="J16" s="296">
        <v>30.5</v>
      </c>
      <c r="K16" s="129">
        <v>32</v>
      </c>
      <c r="L16" s="53"/>
      <c r="M16" s="148">
        <v>-1.5</v>
      </c>
      <c r="N16" s="65"/>
      <c r="O16" s="53"/>
      <c r="P16" s="243"/>
      <c r="Q16" s="243"/>
      <c r="R16" s="243"/>
      <c r="S16" s="243"/>
      <c r="T16" s="243"/>
      <c r="U16" s="243"/>
      <c r="V16" s="243"/>
      <c r="W16" s="243"/>
      <c r="X16" s="243"/>
    </row>
    <row r="17" spans="2:24" ht="18.899999999999999" customHeight="1" x14ac:dyDescent="0.3">
      <c r="B17" s="177"/>
      <c r="C17" s="420" t="s">
        <v>43</v>
      </c>
      <c r="D17" s="420"/>
      <c r="E17" s="129">
        <v>69.521409646766656</v>
      </c>
      <c r="F17" s="302">
        <v>67.855577644805138</v>
      </c>
      <c r="G17" s="53"/>
      <c r="H17" s="148">
        <v>1.6658320019615189</v>
      </c>
      <c r="I17" s="53"/>
      <c r="J17" s="296">
        <v>69.5</v>
      </c>
      <c r="K17" s="129">
        <v>68</v>
      </c>
      <c r="L17" s="53"/>
      <c r="M17" s="148">
        <v>1.5</v>
      </c>
      <c r="N17" s="65"/>
      <c r="O17" s="53"/>
      <c r="P17" s="243"/>
      <c r="Q17" s="243"/>
      <c r="R17" s="243"/>
      <c r="S17" s="243"/>
      <c r="T17" s="242"/>
      <c r="U17" s="243"/>
      <c r="V17" s="243"/>
      <c r="W17" s="243"/>
      <c r="X17" s="243"/>
    </row>
    <row r="18" spans="2:24" ht="18.899999999999999" customHeight="1" x14ac:dyDescent="0.3">
      <c r="B18" s="177"/>
      <c r="C18" s="420" t="s">
        <v>44</v>
      </c>
      <c r="D18" s="420"/>
      <c r="E18" s="129">
        <v>68.279330264281697</v>
      </c>
      <c r="F18" s="302">
        <v>72.400000000000006</v>
      </c>
      <c r="G18" s="53"/>
      <c r="H18" s="148">
        <v>-4.1206697357183089</v>
      </c>
      <c r="I18" s="53"/>
      <c r="J18" s="296">
        <v>69.099999999999994</v>
      </c>
      <c r="K18" s="129">
        <v>72.3</v>
      </c>
      <c r="L18" s="53"/>
      <c r="M18" s="148">
        <v>-3.2000000000000028</v>
      </c>
      <c r="N18" s="65"/>
      <c r="O18" s="53"/>
      <c r="P18" s="243"/>
      <c r="Q18" s="243"/>
      <c r="R18" s="243"/>
      <c r="S18" s="243"/>
      <c r="T18" s="242"/>
      <c r="U18" s="243"/>
      <c r="V18" s="243"/>
      <c r="W18" s="243"/>
      <c r="X18" s="243"/>
    </row>
    <row r="19" spans="2:24" ht="18.899999999999999" customHeight="1" x14ac:dyDescent="0.3">
      <c r="B19" s="177"/>
      <c r="C19" s="420" t="s">
        <v>45</v>
      </c>
      <c r="D19" s="420"/>
      <c r="E19" s="129">
        <v>31.720669735718392</v>
      </c>
      <c r="F19" s="302">
        <v>27.6</v>
      </c>
      <c r="G19" s="53"/>
      <c r="H19" s="148">
        <v>4.1206697357183906</v>
      </c>
      <c r="I19" s="53"/>
      <c r="J19" s="296">
        <v>30.9</v>
      </c>
      <c r="K19" s="129">
        <v>27.7</v>
      </c>
      <c r="L19" s="53"/>
      <c r="M19" s="148">
        <v>3.1999999999999993</v>
      </c>
      <c r="N19" s="53"/>
      <c r="O19" s="53"/>
      <c r="P19" s="243"/>
      <c r="Q19" s="243"/>
      <c r="R19" s="243"/>
      <c r="S19" s="243"/>
      <c r="T19" s="242"/>
      <c r="U19" s="243"/>
      <c r="V19" s="243"/>
      <c r="W19" s="243"/>
      <c r="X19" s="243"/>
    </row>
    <row r="20" spans="2:24" ht="21" customHeight="1" x14ac:dyDescent="0.3">
      <c r="B20" s="178"/>
      <c r="C20" s="175" t="s">
        <v>46</v>
      </c>
      <c r="D20" s="175"/>
      <c r="E20" s="356"/>
      <c r="F20" s="359"/>
      <c r="G20" s="58"/>
      <c r="H20" s="149"/>
      <c r="I20" s="58"/>
      <c r="J20" s="356"/>
      <c r="K20" s="356"/>
      <c r="L20" s="358"/>
      <c r="M20" s="148"/>
      <c r="N20" s="58"/>
      <c r="O20" s="53"/>
      <c r="Q20" s="242"/>
      <c r="R20" s="242"/>
      <c r="S20" s="242"/>
      <c r="T20" s="242"/>
    </row>
    <row r="21" spans="2:24" ht="18.899999999999999" customHeight="1" x14ac:dyDescent="0.3">
      <c r="B21" s="177"/>
      <c r="C21" s="176" t="s">
        <v>10</v>
      </c>
      <c r="D21" s="172"/>
      <c r="E21" s="273">
        <v>9562.052771366094</v>
      </c>
      <c r="F21" s="304">
        <v>7545.1113419254089</v>
      </c>
      <c r="G21" s="53"/>
      <c r="H21" s="148">
        <v>26.731764953994563</v>
      </c>
      <c r="I21" s="53"/>
      <c r="J21" s="299">
        <v>19918.736170876862</v>
      </c>
      <c r="K21" s="273">
        <v>16297.29596607227</v>
      </c>
      <c r="L21" s="53"/>
      <c r="M21" s="148">
        <v>22.221110866144357</v>
      </c>
      <c r="N21" s="65"/>
      <c r="O21" s="53"/>
      <c r="Q21" s="242"/>
      <c r="R21" s="242"/>
      <c r="S21" s="242"/>
      <c r="T21" s="242"/>
    </row>
    <row r="22" spans="2:24" ht="18.899999999999999" customHeight="1" x14ac:dyDescent="0.3">
      <c r="B22" s="178"/>
      <c r="C22" s="422" t="s">
        <v>11</v>
      </c>
      <c r="D22" s="422"/>
      <c r="E22" s="273">
        <v>1652.8682562606864</v>
      </c>
      <c r="F22" s="304">
        <v>1208.7955829567859</v>
      </c>
      <c r="G22" s="70"/>
      <c r="H22" s="150">
        <v>36.736788218374564</v>
      </c>
      <c r="I22" s="53"/>
      <c r="J22" s="299">
        <v>3895.5767111972091</v>
      </c>
      <c r="K22" s="273">
        <v>3045.293983231486</v>
      </c>
      <c r="L22" s="70"/>
      <c r="M22" s="145">
        <v>27.92120342560338</v>
      </c>
      <c r="N22" s="52"/>
      <c r="O22" s="53"/>
      <c r="Q22" s="242"/>
      <c r="R22" s="242"/>
      <c r="S22" s="242"/>
      <c r="T22" s="242"/>
    </row>
    <row r="23" spans="2:24" ht="18.899999999999999" customHeight="1" x14ac:dyDescent="0.3">
      <c r="B23" s="376"/>
      <c r="C23" s="424" t="s">
        <v>35</v>
      </c>
      <c r="D23" s="424"/>
      <c r="E23" s="374">
        <v>0.17285705232774484</v>
      </c>
      <c r="F23" s="385">
        <v>0.16020911132748344</v>
      </c>
      <c r="G23" s="70"/>
      <c r="H23" s="377" t="s">
        <v>196</v>
      </c>
      <c r="I23" s="53"/>
      <c r="J23" s="375">
        <v>0.19557348808570107</v>
      </c>
      <c r="K23" s="375">
        <v>0.18685885005532099</v>
      </c>
      <c r="L23" s="70"/>
      <c r="M23" s="145" t="s">
        <v>197</v>
      </c>
      <c r="N23" s="52"/>
      <c r="O23" s="53"/>
      <c r="Q23" s="242"/>
      <c r="R23" s="242"/>
      <c r="S23" s="242"/>
      <c r="T23" s="242"/>
    </row>
    <row r="24" spans="2:24" ht="12.9" customHeight="1" x14ac:dyDescent="0.3">
      <c r="B24" s="119"/>
      <c r="C24" s="120"/>
      <c r="D24" s="120"/>
      <c r="E24" s="69"/>
      <c r="F24" s="69"/>
      <c r="G24" s="70"/>
      <c r="H24" s="52"/>
      <c r="I24" s="53"/>
      <c r="J24" s="69"/>
      <c r="K24" s="69"/>
      <c r="L24" s="70"/>
      <c r="M24" s="52"/>
      <c r="N24" s="52"/>
      <c r="O24" s="53"/>
    </row>
    <row r="25" spans="2:24" x14ac:dyDescent="0.3">
      <c r="B25" s="71"/>
      <c r="C25" s="72" t="s">
        <v>36</v>
      </c>
      <c r="D25" s="63"/>
      <c r="E25" s="69"/>
      <c r="F25" s="69"/>
      <c r="G25" s="70"/>
      <c r="H25" s="53"/>
      <c r="I25" s="53"/>
      <c r="J25" s="69"/>
      <c r="K25" s="69"/>
      <c r="L25" s="70"/>
      <c r="M25" s="53"/>
      <c r="N25" s="53"/>
      <c r="O25" s="53"/>
    </row>
    <row r="26" spans="2:24" x14ac:dyDescent="0.3">
      <c r="B26" s="71"/>
      <c r="C26" s="72" t="s">
        <v>37</v>
      </c>
      <c r="D26" s="63"/>
      <c r="E26" s="69"/>
      <c r="F26" s="69"/>
      <c r="G26" s="70"/>
      <c r="H26" s="53"/>
      <c r="I26" s="53"/>
      <c r="J26" s="69"/>
      <c r="K26" s="69"/>
      <c r="L26" s="70"/>
      <c r="M26" s="53"/>
      <c r="N26" s="53"/>
      <c r="O26" s="53"/>
    </row>
    <row r="27" spans="2:24" x14ac:dyDescent="0.3">
      <c r="B27" s="71"/>
      <c r="C27" s="77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</row>
    <row r="28" spans="2:24" x14ac:dyDescent="0.3">
      <c r="E28" s="23"/>
      <c r="F28" s="23"/>
      <c r="G28" s="2"/>
      <c r="H28" s="24"/>
      <c r="J28" s="23"/>
      <c r="K28" s="23"/>
      <c r="L28" s="2"/>
      <c r="M28" s="24"/>
    </row>
    <row r="29" spans="2:24" x14ac:dyDescent="0.3">
      <c r="E29" s="27"/>
      <c r="F29" s="27"/>
      <c r="H29" s="30"/>
      <c r="J29" s="27"/>
      <c r="K29" s="27"/>
      <c r="M29" s="30"/>
    </row>
    <row r="30" spans="2:24" x14ac:dyDescent="0.3">
      <c r="E30" s="21"/>
      <c r="F30" s="27"/>
      <c r="J30" s="27"/>
      <c r="K30" s="27"/>
    </row>
    <row r="31" spans="2:24" x14ac:dyDescent="0.3">
      <c r="E31" s="15"/>
      <c r="F31" s="15"/>
      <c r="J31" s="15"/>
      <c r="K31" s="15"/>
    </row>
    <row r="32" spans="2:24" x14ac:dyDescent="0.3">
      <c r="F32" s="24"/>
      <c r="K32" s="30"/>
    </row>
  </sheetData>
  <mergeCells count="14">
    <mergeCell ref="C23:D23"/>
    <mergeCell ref="C19:D19"/>
    <mergeCell ref="C22:D22"/>
    <mergeCell ref="P3:S3"/>
    <mergeCell ref="C7:D7"/>
    <mergeCell ref="C8:D8"/>
    <mergeCell ref="C10:D10"/>
    <mergeCell ref="U3:X3"/>
    <mergeCell ref="B3:M3"/>
    <mergeCell ref="C16:D16"/>
    <mergeCell ref="C17:D17"/>
    <mergeCell ref="C18:D18"/>
    <mergeCell ref="C13:D13"/>
    <mergeCell ref="C11:D11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77"/>
  <sheetViews>
    <sheetView showGridLines="0" topLeftCell="A2" zoomScale="80" zoomScaleNormal="80" zoomScalePageLayoutView="80" workbookViewId="0">
      <pane xSplit="4" ySplit="7" topLeftCell="E25" activePane="bottomRight" state="frozen"/>
      <selection pane="topRight" activeCell="H16" sqref="H16"/>
      <selection pane="bottomLeft" activeCell="H16" sqref="H16"/>
      <selection pane="bottomRight" activeCell="B2" sqref="B2:W49"/>
    </sheetView>
  </sheetViews>
  <sheetFormatPr baseColWidth="10" defaultColWidth="11.44140625" defaultRowHeight="14.4" outlineLevelCol="1" x14ac:dyDescent="0.3"/>
  <cols>
    <col min="1" max="1" width="3.44140625" customWidth="1"/>
    <col min="2" max="2" width="1.33203125" customWidth="1"/>
    <col min="3" max="3" width="5.44140625" customWidth="1"/>
    <col min="4" max="4" width="50.109375" customWidth="1"/>
    <col min="5" max="6" width="14.33203125" style="7" customWidth="1"/>
    <col min="7" max="7" width="3.88671875" style="7" hidden="1" customWidth="1"/>
    <col min="8" max="8" width="11.109375" style="7" customWidth="1"/>
    <col min="9" max="9" width="13.44140625" style="7" customWidth="1"/>
    <col min="10" max="10" width="1.33203125" style="7" hidden="1" customWidth="1" outlineLevel="1"/>
    <col min="11" max="11" width="16.88671875" style="7" hidden="1" customWidth="1" outlineLevel="1"/>
    <col min="12" max="12" width="16.6640625" style="7" hidden="1" customWidth="1" outlineLevel="1"/>
    <col min="13" max="13" width="2" style="7" hidden="1" customWidth="1" outlineLevel="1"/>
    <col min="14" max="14" width="11.88671875" style="7" hidden="1" customWidth="1" outlineLevel="1"/>
    <col min="15" max="15" width="9.88671875" style="7" hidden="1" customWidth="1" outlineLevel="1"/>
    <col min="16" max="16" width="1.33203125" hidden="1" customWidth="1" collapsed="1"/>
    <col min="17" max="17" width="2.88671875" hidden="1" customWidth="1"/>
    <col min="18" max="18" width="1.33203125" customWidth="1" outlineLevel="1"/>
    <col min="19" max="19" width="16.5546875" customWidth="1" outlineLevel="1"/>
    <col min="20" max="20" width="14.88671875" customWidth="1" outlineLevel="1"/>
    <col min="21" max="21" width="1.33203125" customWidth="1" outlineLevel="1"/>
    <col min="22" max="22" width="11.88671875" customWidth="1" outlineLevel="1"/>
    <col min="23" max="23" width="11" customWidth="1" outlineLevel="1"/>
    <col min="24" max="24" width="11.44140625" customWidth="1"/>
    <col min="25" max="25" width="10.5546875" customWidth="1"/>
    <col min="38" max="38" width="11.44140625" customWidth="1"/>
  </cols>
  <sheetData>
    <row r="1" spans="2:38" ht="23.25" customHeight="1" x14ac:dyDescent="0.3">
      <c r="B1" s="427" t="s">
        <v>49</v>
      </c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</row>
    <row r="2" spans="2:38" ht="21.75" customHeight="1" x14ac:dyDescent="0.3">
      <c r="B2" s="428" t="s">
        <v>50</v>
      </c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</row>
    <row r="3" spans="2:38" ht="21.75" customHeight="1" x14ac:dyDescent="0.3">
      <c r="B3" s="429" t="s">
        <v>51</v>
      </c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  <c r="W3" s="429"/>
    </row>
    <row r="4" spans="2:38" ht="15" hidden="1" customHeight="1" x14ac:dyDescent="0.3"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53"/>
      <c r="R4" s="111"/>
      <c r="S4" s="111"/>
      <c r="T4" s="111"/>
      <c r="U4" s="111"/>
      <c r="V4" s="111"/>
      <c r="W4" s="111"/>
      <c r="Y4" s="421"/>
      <c r="Z4" s="421"/>
      <c r="AA4" s="421"/>
      <c r="AB4" s="421"/>
      <c r="AD4" s="421"/>
      <c r="AE4" s="421"/>
      <c r="AF4" s="421"/>
      <c r="AG4" s="421"/>
      <c r="AL4">
        <v>20</v>
      </c>
    </row>
    <row r="5" spans="2:38" ht="6" hidden="1" customHeight="1" x14ac:dyDescent="0.3">
      <c r="B5" s="53"/>
      <c r="C5" s="53"/>
      <c r="D5" s="53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53"/>
      <c r="Q5" s="53"/>
      <c r="R5" s="53"/>
      <c r="S5" s="53"/>
      <c r="T5" s="53"/>
      <c r="U5" s="53"/>
      <c r="V5" s="53"/>
      <c r="W5" s="53"/>
    </row>
    <row r="6" spans="2:38" ht="15.6" x14ac:dyDescent="0.3">
      <c r="B6" s="218"/>
      <c r="C6" s="218"/>
      <c r="D6" s="218"/>
      <c r="E6" s="219"/>
      <c r="F6" s="203"/>
      <c r="G6" s="203"/>
      <c r="H6" s="425" t="s">
        <v>52</v>
      </c>
      <c r="I6" s="426"/>
      <c r="J6" s="203"/>
      <c r="K6" s="203"/>
      <c r="L6" s="203"/>
      <c r="M6" s="203"/>
      <c r="N6" s="425" t="s">
        <v>52</v>
      </c>
      <c r="O6" s="426"/>
      <c r="P6" s="110"/>
      <c r="Q6" s="53"/>
      <c r="R6" s="203"/>
      <c r="S6" s="203"/>
      <c r="T6" s="203"/>
      <c r="U6" s="203"/>
      <c r="V6" s="425" t="s">
        <v>52</v>
      </c>
      <c r="W6" s="426"/>
    </row>
    <row r="7" spans="2:38" ht="15.6" x14ac:dyDescent="0.3">
      <c r="B7" s="218"/>
      <c r="C7" s="206"/>
      <c r="D7" s="210"/>
      <c r="E7" s="350" t="s">
        <v>4</v>
      </c>
      <c r="F7" s="350" t="s">
        <v>5</v>
      </c>
      <c r="G7" s="350"/>
      <c r="H7" s="208" t="s">
        <v>53</v>
      </c>
      <c r="I7" s="209" t="s">
        <v>54</v>
      </c>
      <c r="J7" s="350"/>
      <c r="K7" s="350" t="s">
        <v>55</v>
      </c>
      <c r="L7" s="350" t="s">
        <v>56</v>
      </c>
      <c r="M7" s="203"/>
      <c r="N7" s="208" t="s">
        <v>53</v>
      </c>
      <c r="O7" s="396" t="s">
        <v>54</v>
      </c>
      <c r="P7" s="110"/>
      <c r="Q7" s="53"/>
      <c r="R7" s="350"/>
      <c r="S7" s="350" t="s">
        <v>7</v>
      </c>
      <c r="T7" s="350" t="s">
        <v>8</v>
      </c>
      <c r="U7" s="203"/>
      <c r="V7" s="208" t="s">
        <v>53</v>
      </c>
      <c r="W7" s="209" t="s">
        <v>54</v>
      </c>
      <c r="Y7" s="228"/>
      <c r="Z7" s="228"/>
      <c r="AA7" s="228"/>
      <c r="AB7" s="228"/>
      <c r="AD7" s="228"/>
      <c r="AE7" s="228"/>
      <c r="AF7" s="228"/>
      <c r="AG7" s="228"/>
    </row>
    <row r="8" spans="2:38" ht="9" customHeight="1" x14ac:dyDescent="0.3">
      <c r="B8" s="53"/>
      <c r="C8" s="53"/>
      <c r="D8" s="87"/>
      <c r="E8" s="56"/>
      <c r="F8" s="56"/>
      <c r="G8" s="56"/>
      <c r="H8" s="152"/>
      <c r="I8" s="153"/>
      <c r="J8" s="56"/>
      <c r="K8" s="56"/>
      <c r="L8" s="56"/>
      <c r="M8" s="55"/>
      <c r="N8" s="152"/>
      <c r="O8" s="397"/>
      <c r="P8" s="110"/>
      <c r="Q8" s="53"/>
      <c r="R8" s="56"/>
      <c r="S8" s="56"/>
      <c r="T8" s="56"/>
      <c r="U8" s="55"/>
      <c r="V8" s="152"/>
      <c r="W8" s="153"/>
    </row>
    <row r="9" spans="2:38" ht="15.6" x14ac:dyDescent="0.3">
      <c r="B9" s="171"/>
      <c r="C9" s="181" t="s">
        <v>10</v>
      </c>
      <c r="D9" s="181"/>
      <c r="E9" s="133">
        <v>53363.43258107423</v>
      </c>
      <c r="F9" s="310">
        <v>45807.525119968122</v>
      </c>
      <c r="G9" s="55"/>
      <c r="H9" s="154">
        <v>7555.9074611061078</v>
      </c>
      <c r="I9" s="157">
        <v>16.494904366296769</v>
      </c>
      <c r="J9" s="55"/>
      <c r="K9" s="133">
        <v>118804.16963799253</v>
      </c>
      <c r="L9" s="134">
        <v>100594.24119323617</v>
      </c>
      <c r="M9" s="55"/>
      <c r="N9" s="154">
        <v>18209.928444756355</v>
      </c>
      <c r="O9" s="398">
        <v>18.102356783800431</v>
      </c>
      <c r="P9" s="52"/>
      <c r="Q9" s="368"/>
      <c r="R9" s="55"/>
      <c r="S9" s="275">
        <v>99427.991918336338</v>
      </c>
      <c r="T9" s="275">
        <v>86282.057053285214</v>
      </c>
      <c r="U9" s="55"/>
      <c r="V9" s="154">
        <v>13145.934865051124</v>
      </c>
      <c r="W9" s="157">
        <v>15.236000756139356</v>
      </c>
      <c r="Y9" s="230"/>
      <c r="Z9" s="230"/>
      <c r="AA9" s="230"/>
      <c r="AB9" s="230"/>
      <c r="AD9" s="231"/>
      <c r="AE9" s="231"/>
      <c r="AF9" s="231"/>
      <c r="AG9" s="231"/>
    </row>
    <row r="10" spans="2:38" ht="15.6" x14ac:dyDescent="0.3">
      <c r="B10" s="171"/>
      <c r="C10" s="180"/>
      <c r="D10" s="182"/>
      <c r="E10" s="133"/>
      <c r="F10" s="310"/>
      <c r="G10" s="55"/>
      <c r="H10" s="154"/>
      <c r="I10" s="157"/>
      <c r="J10" s="55"/>
      <c r="K10" s="104"/>
      <c r="L10" s="104"/>
      <c r="M10" s="55"/>
      <c r="N10" s="154"/>
      <c r="O10" s="398"/>
      <c r="P10" s="52"/>
      <c r="Q10" s="368"/>
      <c r="R10" s="55"/>
      <c r="S10" s="382"/>
      <c r="T10" s="382"/>
      <c r="U10" s="318"/>
      <c r="V10" s="154"/>
      <c r="W10" s="157"/>
      <c r="Y10" s="229"/>
      <c r="Z10" s="229"/>
      <c r="AA10" s="229"/>
      <c r="AB10" s="229"/>
      <c r="AD10" s="15"/>
      <c r="AE10" s="15"/>
      <c r="AF10" s="15"/>
      <c r="AG10" s="15"/>
    </row>
    <row r="11" spans="2:38" ht="15.6" x14ac:dyDescent="0.3">
      <c r="B11" s="171"/>
      <c r="C11" s="180" t="s">
        <v>57</v>
      </c>
      <c r="D11" s="183"/>
      <c r="E11" s="131">
        <v>29700.783711035372</v>
      </c>
      <c r="F11" s="311">
        <v>24986.691927663916</v>
      </c>
      <c r="G11" s="55"/>
      <c r="H11" s="154">
        <v>4714.0917833714557</v>
      </c>
      <c r="I11" s="157">
        <v>18.866410155528701</v>
      </c>
      <c r="J11" s="55"/>
      <c r="K11" s="131">
        <v>118804.16963799253</v>
      </c>
      <c r="L11" s="132">
        <v>100594.24119323617</v>
      </c>
      <c r="M11" s="55"/>
      <c r="N11" s="154">
        <v>18209.928444756355</v>
      </c>
      <c r="O11" s="398">
        <v>18.102356783800431</v>
      </c>
      <c r="P11" s="52"/>
      <c r="Q11" s="368"/>
      <c r="R11" s="55"/>
      <c r="S11" s="276">
        <v>55157.175014062828</v>
      </c>
      <c r="T11" s="276">
        <v>47054.415121372876</v>
      </c>
      <c r="U11" s="55"/>
      <c r="V11" s="154">
        <v>8102.7598926899518</v>
      </c>
      <c r="W11" s="157">
        <v>17.219977916609032</v>
      </c>
      <c r="Y11" s="229"/>
      <c r="Z11" s="229"/>
      <c r="AA11" s="229"/>
      <c r="AB11" s="229"/>
      <c r="AD11" s="229"/>
      <c r="AE11" s="229"/>
      <c r="AF11" s="229"/>
      <c r="AG11" s="229"/>
    </row>
    <row r="12" spans="2:38" ht="15.6" x14ac:dyDescent="0.3">
      <c r="B12" s="171"/>
      <c r="C12" s="183"/>
      <c r="D12" s="181" t="s">
        <v>58</v>
      </c>
      <c r="E12" s="133">
        <v>23662.648870038858</v>
      </c>
      <c r="F12" s="310">
        <v>20820.833192304206</v>
      </c>
      <c r="G12" s="55"/>
      <c r="H12" s="154">
        <v>2841.8156777346521</v>
      </c>
      <c r="I12" s="157">
        <v>13.648904688334195</v>
      </c>
      <c r="J12" s="55"/>
      <c r="K12" s="133">
        <v>118804.16963799253</v>
      </c>
      <c r="L12" s="134">
        <v>100594.24119323617</v>
      </c>
      <c r="M12" s="55"/>
      <c r="N12" s="154">
        <v>18209.928444756355</v>
      </c>
      <c r="O12" s="398">
        <v>18.102356783800431</v>
      </c>
      <c r="P12" s="52"/>
      <c r="Q12" s="368"/>
      <c r="R12" s="55"/>
      <c r="S12" s="275">
        <v>44270.81690427351</v>
      </c>
      <c r="T12" s="275">
        <v>39227.641931912338</v>
      </c>
      <c r="U12" s="55"/>
      <c r="V12" s="154">
        <v>5043.174972361172</v>
      </c>
      <c r="W12" s="157">
        <v>12.856176726387591</v>
      </c>
      <c r="Y12" s="230"/>
      <c r="Z12" s="230"/>
      <c r="AA12" s="230"/>
      <c r="AB12" s="230"/>
      <c r="AC12" s="230"/>
      <c r="AD12" s="230"/>
      <c r="AE12" s="230"/>
      <c r="AF12" s="230"/>
      <c r="AG12" s="230"/>
    </row>
    <row r="13" spans="2:38" ht="15.6" x14ac:dyDescent="0.3">
      <c r="B13" s="171"/>
      <c r="C13" s="182"/>
      <c r="D13" s="184"/>
      <c r="E13" s="135">
        <v>0.44342441491350026</v>
      </c>
      <c r="F13" s="312">
        <v>0.45452866396460528</v>
      </c>
      <c r="G13" s="55"/>
      <c r="H13" s="154"/>
      <c r="I13" s="157"/>
      <c r="J13" s="55"/>
      <c r="K13" s="135">
        <v>0.43882961082299327</v>
      </c>
      <c r="L13" s="136">
        <v>0.44725900050868439</v>
      </c>
      <c r="M13" s="55"/>
      <c r="N13" s="154"/>
      <c r="O13" s="398"/>
      <c r="P13" s="52"/>
      <c r="Q13" s="368"/>
      <c r="R13" s="55"/>
      <c r="S13" s="257">
        <v>0.44525506399279058</v>
      </c>
      <c r="T13" s="257">
        <v>0.45464425943955555</v>
      </c>
      <c r="U13" s="55"/>
      <c r="V13" s="154"/>
      <c r="W13" s="157"/>
      <c r="Y13" s="229"/>
      <c r="Z13" s="229"/>
      <c r="AA13" s="229"/>
      <c r="AB13" s="229"/>
      <c r="AD13" s="15"/>
      <c r="AE13" s="15"/>
      <c r="AF13" s="15"/>
      <c r="AG13" s="15"/>
    </row>
    <row r="14" spans="2:38" ht="12.9" customHeight="1" x14ac:dyDescent="0.3">
      <c r="B14" s="171"/>
      <c r="C14" s="182"/>
      <c r="D14" s="183"/>
      <c r="E14" s="105"/>
      <c r="F14" s="313"/>
      <c r="G14" s="55"/>
      <c r="H14" s="154"/>
      <c r="I14" s="157"/>
      <c r="J14" s="55"/>
      <c r="K14" s="105"/>
      <c r="L14" s="105"/>
      <c r="M14" s="55"/>
      <c r="N14" s="154"/>
      <c r="O14" s="398"/>
      <c r="P14" s="52"/>
      <c r="Q14" s="368"/>
      <c r="R14" s="55"/>
      <c r="S14" s="112"/>
      <c r="T14" s="112"/>
      <c r="U14" s="55"/>
      <c r="V14" s="154"/>
      <c r="W14" s="157"/>
      <c r="Y14" s="229"/>
      <c r="Z14" s="364"/>
      <c r="AA14" s="229"/>
      <c r="AB14" s="229"/>
      <c r="AD14" s="15"/>
      <c r="AE14" s="15"/>
      <c r="AF14" s="15"/>
      <c r="AG14" s="15"/>
    </row>
    <row r="15" spans="2:38" ht="15.6" x14ac:dyDescent="0.3">
      <c r="B15" s="171"/>
      <c r="C15" s="180" t="s">
        <v>59</v>
      </c>
      <c r="D15" s="183"/>
      <c r="E15" s="131">
        <v>13420.113201359422</v>
      </c>
      <c r="F15" s="311">
        <v>11605.134660646152</v>
      </c>
      <c r="G15" s="55"/>
      <c r="H15" s="154">
        <v>1814.9785407132695</v>
      </c>
      <c r="I15" s="157">
        <v>15.639444037370742</v>
      </c>
      <c r="J15" s="55"/>
      <c r="K15" s="131">
        <v>31887.562888476401</v>
      </c>
      <c r="L15" s="132">
        <v>25937.859458887899</v>
      </c>
      <c r="M15" s="55"/>
      <c r="N15" s="154">
        <v>5949.7034295885023</v>
      </c>
      <c r="O15" s="398">
        <v>22.938297738172729</v>
      </c>
      <c r="P15" s="52"/>
      <c r="Q15" s="368"/>
      <c r="R15" s="55"/>
      <c r="S15" s="276">
        <v>25695.145209533301</v>
      </c>
      <c r="T15" s="276">
        <v>22601.892849593121</v>
      </c>
      <c r="U15" s="55"/>
      <c r="V15" s="154">
        <v>3093.2523599401793</v>
      </c>
      <c r="W15" s="157">
        <v>13.685811097878297</v>
      </c>
      <c r="Y15" s="229"/>
      <c r="Z15" s="229"/>
      <c r="AA15" s="229"/>
      <c r="AB15" s="229"/>
      <c r="AD15" s="229"/>
      <c r="AE15" s="229"/>
      <c r="AF15" s="229"/>
      <c r="AG15" s="229"/>
    </row>
    <row r="16" spans="2:38" ht="15.6" x14ac:dyDescent="0.3">
      <c r="B16" s="171"/>
      <c r="C16" s="180" t="s">
        <v>60</v>
      </c>
      <c r="D16" s="183"/>
      <c r="E16" s="131">
        <v>2276.1814475385431</v>
      </c>
      <c r="F16" s="311">
        <v>2242.1185256340518</v>
      </c>
      <c r="G16" s="55"/>
      <c r="H16" s="154">
        <v>34.062921904491304</v>
      </c>
      <c r="I16" s="157">
        <v>1.5192293143761804</v>
      </c>
      <c r="J16" s="55"/>
      <c r="K16" s="131">
        <v>5867.4301582320904</v>
      </c>
      <c r="L16" s="132">
        <v>5157.1909526955396</v>
      </c>
      <c r="M16" s="55"/>
      <c r="N16" s="154">
        <v>710.2392055365508</v>
      </c>
      <c r="O16" s="398">
        <v>13.77182291777126</v>
      </c>
      <c r="P16" s="52"/>
      <c r="Q16" s="368"/>
      <c r="R16" s="55"/>
      <c r="S16" s="276">
        <v>4513.4954001954748</v>
      </c>
      <c r="T16" s="276">
        <v>4467.5485108990424</v>
      </c>
      <c r="U16" s="55"/>
      <c r="V16" s="154">
        <v>45.946889296432346</v>
      </c>
      <c r="W16" s="157">
        <v>1.0284586543232832</v>
      </c>
      <c r="Y16" s="229"/>
      <c r="Z16" s="229"/>
      <c r="AA16" s="229"/>
      <c r="AB16" s="229"/>
      <c r="AD16" s="229"/>
      <c r="AE16" s="229"/>
      <c r="AF16" s="229"/>
      <c r="AG16" s="229"/>
    </row>
    <row r="17" spans="2:33" ht="15.6" x14ac:dyDescent="0.3">
      <c r="B17" s="171"/>
      <c r="C17" s="183"/>
      <c r="D17" s="383" t="s">
        <v>61</v>
      </c>
      <c r="E17" s="133">
        <v>15696.294648897965</v>
      </c>
      <c r="F17" s="310">
        <v>13847.253186280204</v>
      </c>
      <c r="G17" s="55"/>
      <c r="H17" s="154">
        <v>1849.0414626177608</v>
      </c>
      <c r="I17" s="157">
        <v>13.353128145658388</v>
      </c>
      <c r="J17" s="55"/>
      <c r="K17" s="131">
        <v>37754.993046708492</v>
      </c>
      <c r="L17" s="132">
        <v>31095.050411583437</v>
      </c>
      <c r="M17" s="55"/>
      <c r="N17" s="154">
        <v>6659.9426351250549</v>
      </c>
      <c r="O17" s="398">
        <v>21.418015237062015</v>
      </c>
      <c r="P17" s="52"/>
      <c r="Q17" s="368"/>
      <c r="R17" s="55"/>
      <c r="S17" s="325">
        <v>30208.640609728776</v>
      </c>
      <c r="T17" s="325">
        <v>27069.441360492165</v>
      </c>
      <c r="U17" s="55"/>
      <c r="V17" s="154">
        <v>3139.1992492366116</v>
      </c>
      <c r="W17" s="157">
        <v>11.596837952549222</v>
      </c>
      <c r="Y17" s="229"/>
      <c r="Z17" s="229"/>
      <c r="AA17" s="229"/>
      <c r="AB17" s="229"/>
      <c r="AD17" s="229"/>
      <c r="AE17" s="229"/>
      <c r="AF17" s="229"/>
      <c r="AG17" s="229"/>
    </row>
    <row r="18" spans="2:33" ht="15.6" x14ac:dyDescent="0.3">
      <c r="B18" s="171"/>
      <c r="C18" s="180"/>
      <c r="D18" s="183"/>
      <c r="E18" s="135">
        <v>0.29413952382187614</v>
      </c>
      <c r="F18" s="312">
        <v>0.30229210484554203</v>
      </c>
      <c r="G18" s="55"/>
      <c r="H18" s="154"/>
      <c r="I18" s="157"/>
      <c r="J18" s="55"/>
      <c r="K18" s="135">
        <v>0.31779181792820493</v>
      </c>
      <c r="L18" s="136">
        <v>0.30911362363031802</v>
      </c>
      <c r="M18" s="55"/>
      <c r="N18" s="154"/>
      <c r="O18" s="398"/>
      <c r="P18" s="52"/>
      <c r="Q18" s="368"/>
      <c r="R18" s="55"/>
      <c r="S18" s="257">
        <v>0.30382430567983493</v>
      </c>
      <c r="T18" s="257">
        <v>0.31373198883952069</v>
      </c>
      <c r="U18" s="55"/>
      <c r="V18" s="154"/>
      <c r="W18" s="157"/>
      <c r="Y18" s="229"/>
      <c r="Z18" s="229"/>
      <c r="AA18" s="229"/>
      <c r="AB18" s="229"/>
      <c r="AD18" s="15"/>
      <c r="AE18" s="15"/>
      <c r="AF18" s="15"/>
      <c r="AG18" s="15"/>
    </row>
    <row r="19" spans="2:33" ht="15.6" x14ac:dyDescent="0.3">
      <c r="B19" s="171"/>
      <c r="C19" s="180"/>
      <c r="D19" s="183"/>
      <c r="E19" s="105"/>
      <c r="F19" s="313"/>
      <c r="G19" s="55"/>
      <c r="H19" s="154"/>
      <c r="I19" s="157"/>
      <c r="J19" s="55"/>
      <c r="K19" s="105"/>
      <c r="L19" s="105"/>
      <c r="M19" s="55"/>
      <c r="N19" s="154"/>
      <c r="O19" s="398"/>
      <c r="P19" s="52"/>
      <c r="Q19" s="368"/>
      <c r="R19" s="55"/>
      <c r="S19" s="112"/>
      <c r="T19" s="112"/>
      <c r="U19" s="55"/>
      <c r="V19" s="154"/>
      <c r="W19" s="157"/>
      <c r="Y19" s="229"/>
      <c r="Z19" s="229"/>
      <c r="AA19" s="229"/>
      <c r="AB19" s="229"/>
      <c r="AD19" s="15"/>
      <c r="AE19" s="15"/>
      <c r="AF19" s="15"/>
      <c r="AG19" s="15"/>
    </row>
    <row r="20" spans="2:33" ht="15.6" x14ac:dyDescent="0.3">
      <c r="B20" s="171"/>
      <c r="C20" s="180" t="s">
        <v>62</v>
      </c>
      <c r="D20" s="183"/>
      <c r="E20" s="131">
        <v>55.866012253768666</v>
      </c>
      <c r="F20" s="311">
        <v>110.45673225348098</v>
      </c>
      <c r="G20" s="55"/>
      <c r="H20" s="154">
        <v>-54.590719999712313</v>
      </c>
      <c r="I20" s="157">
        <v>-49.422718639218047</v>
      </c>
      <c r="J20" s="55"/>
      <c r="K20" s="131">
        <v>443.99310360518899</v>
      </c>
      <c r="L20" s="132">
        <v>-3109.9103462135899</v>
      </c>
      <c r="M20" s="55"/>
      <c r="N20" s="154">
        <v>3553.9034498187789</v>
      </c>
      <c r="O20" s="398">
        <v>-114.27671714542396</v>
      </c>
      <c r="P20" s="52"/>
      <c r="Q20" s="368"/>
      <c r="R20" s="55"/>
      <c r="S20" s="276">
        <v>69.544353100246653</v>
      </c>
      <c r="T20" s="276">
        <v>274.60393124391896</v>
      </c>
      <c r="U20" s="55"/>
      <c r="V20" s="154">
        <v>-205.0595781436723</v>
      </c>
      <c r="W20" s="157">
        <v>-74.674669519398336</v>
      </c>
      <c r="Y20" s="229"/>
      <c r="Z20" s="229"/>
      <c r="AA20" s="229"/>
      <c r="AB20" s="229"/>
      <c r="AD20" s="229"/>
      <c r="AE20" s="229"/>
      <c r="AF20" s="229"/>
      <c r="AG20" s="229"/>
    </row>
    <row r="21" spans="2:33" ht="15.6" x14ac:dyDescent="0.3">
      <c r="B21" s="171"/>
      <c r="C21" s="183"/>
      <c r="D21" s="181" t="s">
        <v>63</v>
      </c>
      <c r="E21" s="133">
        <v>7910.4882088871245</v>
      </c>
      <c r="F21" s="310">
        <v>6863.1232737705204</v>
      </c>
      <c r="G21" s="55"/>
      <c r="H21" s="154">
        <v>1047.3649351166041</v>
      </c>
      <c r="I21" s="157">
        <v>15.260762386702599</v>
      </c>
      <c r="J21" s="55"/>
      <c r="K21" s="133">
        <v>13935.801376075451</v>
      </c>
      <c r="L21" s="134">
        <v>17006.539707646491</v>
      </c>
      <c r="M21" s="55"/>
      <c r="N21" s="154">
        <v>-3070.7383315710395</v>
      </c>
      <c r="O21" s="398">
        <v>-18.056220632527452</v>
      </c>
      <c r="P21" s="52"/>
      <c r="Q21" s="368"/>
      <c r="R21" s="55"/>
      <c r="S21" s="275">
        <v>13992.631941444486</v>
      </c>
      <c r="T21" s="275">
        <v>11883.596640176254</v>
      </c>
      <c r="U21" s="55"/>
      <c r="V21" s="154">
        <v>2109.0353012682317</v>
      </c>
      <c r="W21" s="157">
        <v>17.747449405493711</v>
      </c>
      <c r="Y21" s="230"/>
      <c r="Z21" s="230"/>
      <c r="AA21" s="230"/>
      <c r="AB21" s="230"/>
      <c r="AC21" s="230"/>
      <c r="AD21" s="230"/>
      <c r="AE21" s="230"/>
      <c r="AF21" s="230"/>
      <c r="AG21" s="230"/>
    </row>
    <row r="22" spans="2:33" ht="15.6" x14ac:dyDescent="0.3">
      <c r="B22" s="174"/>
      <c r="C22" s="185"/>
      <c r="D22" s="186"/>
      <c r="E22" s="105"/>
      <c r="F22" s="313"/>
      <c r="G22" s="55"/>
      <c r="H22" s="154"/>
      <c r="I22" s="157"/>
      <c r="J22" s="55"/>
      <c r="K22" s="105"/>
      <c r="L22" s="105"/>
      <c r="M22" s="55"/>
      <c r="N22" s="154"/>
      <c r="O22" s="398"/>
      <c r="P22" s="52"/>
      <c r="Q22" s="368"/>
      <c r="R22" s="55"/>
      <c r="S22" s="112"/>
      <c r="T22" s="112"/>
      <c r="U22" s="55"/>
      <c r="V22" s="154"/>
      <c r="W22" s="157"/>
      <c r="Y22" s="229"/>
      <c r="Z22" s="229"/>
      <c r="AA22" s="229"/>
      <c r="AB22" s="229"/>
      <c r="AD22" s="15"/>
      <c r="AE22" s="15"/>
      <c r="AF22" s="15"/>
      <c r="AG22" s="15"/>
    </row>
    <row r="23" spans="2:33" ht="16.2" x14ac:dyDescent="0.3">
      <c r="B23" s="171"/>
      <c r="C23" s="180" t="s">
        <v>64</v>
      </c>
      <c r="D23" s="183"/>
      <c r="E23" s="131">
        <v>225.5076639666743</v>
      </c>
      <c r="F23" s="311">
        <v>121.74200900275444</v>
      </c>
      <c r="G23" s="55"/>
      <c r="H23" s="154">
        <v>103.76565496391986</v>
      </c>
      <c r="I23" s="157">
        <v>85.234058328684341</v>
      </c>
      <c r="J23" s="55"/>
      <c r="K23" s="131">
        <v>522.96323069423954</v>
      </c>
      <c r="L23" s="132">
        <v>536.73851516550894</v>
      </c>
      <c r="M23" s="55"/>
      <c r="N23" s="154">
        <v>-13.775284471269401</v>
      </c>
      <c r="O23" s="398">
        <v>-2.5664795951938824</v>
      </c>
      <c r="P23" s="52"/>
      <c r="Q23" s="368"/>
      <c r="R23" s="55"/>
      <c r="S23" s="276">
        <v>425.41724574173531</v>
      </c>
      <c r="T23" s="276">
        <v>360.30839013799044</v>
      </c>
      <c r="U23" s="55"/>
      <c r="V23" s="154">
        <v>65.108855603744871</v>
      </c>
      <c r="W23" s="157">
        <v>18.070313483071978</v>
      </c>
      <c r="Y23" s="229"/>
      <c r="Z23" s="229"/>
      <c r="AA23" s="229"/>
      <c r="AB23" s="229"/>
      <c r="AD23" s="229"/>
      <c r="AE23" s="229"/>
      <c r="AF23" s="229"/>
      <c r="AG23" s="229"/>
    </row>
    <row r="24" spans="2:33" ht="15.6" x14ac:dyDescent="0.3">
      <c r="B24" s="171"/>
      <c r="C24" s="180"/>
      <c r="D24" s="181" t="s">
        <v>65</v>
      </c>
      <c r="E24" s="133">
        <v>8135.9958728537986</v>
      </c>
      <c r="F24" s="310">
        <v>6984.8652827732749</v>
      </c>
      <c r="G24" s="55"/>
      <c r="H24" s="154">
        <v>1151.1305900805237</v>
      </c>
      <c r="I24" s="157">
        <v>16.480354931390728</v>
      </c>
      <c r="J24" s="55"/>
      <c r="K24" s="133">
        <v>14458.764606769691</v>
      </c>
      <c r="L24" s="134">
        <v>17543.278222811998</v>
      </c>
      <c r="M24" s="55"/>
      <c r="N24" s="154">
        <v>-3084.5136160423062</v>
      </c>
      <c r="O24" s="398">
        <v>-17.582310312056904</v>
      </c>
      <c r="P24" s="52"/>
      <c r="Q24" s="368"/>
      <c r="R24" s="55"/>
      <c r="S24" s="275">
        <v>14418.049187186221</v>
      </c>
      <c r="T24" s="275">
        <v>12243.905030314245</v>
      </c>
      <c r="U24" s="55"/>
      <c r="V24" s="154">
        <v>2174.1441568719765</v>
      </c>
      <c r="W24" s="157">
        <v>17.756950511206114</v>
      </c>
      <c r="Y24" s="230"/>
      <c r="Z24" s="230"/>
      <c r="AA24" s="230"/>
      <c r="AB24" s="230"/>
      <c r="AC24" s="230"/>
      <c r="AD24" s="230"/>
      <c r="AE24" s="230"/>
      <c r="AF24" s="230"/>
      <c r="AG24" s="230"/>
    </row>
    <row r="25" spans="2:33" ht="15.6" x14ac:dyDescent="0.3">
      <c r="B25" s="171"/>
      <c r="C25" s="180"/>
      <c r="D25" s="183"/>
      <c r="E25" s="135">
        <v>0.1524638779653634</v>
      </c>
      <c r="F25" s="312">
        <v>0.15248292206313668</v>
      </c>
      <c r="G25" s="55"/>
      <c r="H25" s="154"/>
      <c r="I25" s="157"/>
      <c r="J25" s="55"/>
      <c r="K25" s="135">
        <v>0.12170250127438209</v>
      </c>
      <c r="L25" s="136">
        <v>0.17439644670227489</v>
      </c>
      <c r="M25" s="55"/>
      <c r="N25" s="154"/>
      <c r="O25" s="399"/>
      <c r="P25" s="52"/>
      <c r="Q25" s="368"/>
      <c r="R25" s="55"/>
      <c r="S25" s="257">
        <v>0.14500996056551424</v>
      </c>
      <c r="T25" s="257">
        <v>0.14190557629789444</v>
      </c>
      <c r="U25" s="55"/>
      <c r="V25" s="154"/>
      <c r="W25" s="157"/>
      <c r="Y25" s="229"/>
      <c r="Z25" s="229"/>
      <c r="AA25" s="229"/>
      <c r="AB25" s="229"/>
      <c r="AD25" s="15"/>
      <c r="AE25" s="15"/>
      <c r="AF25" s="15"/>
      <c r="AG25" s="15"/>
    </row>
    <row r="26" spans="2:33" ht="15.6" x14ac:dyDescent="0.3">
      <c r="B26" s="174"/>
      <c r="C26" s="185"/>
      <c r="D26" s="186"/>
      <c r="E26" s="104"/>
      <c r="F26" s="314"/>
      <c r="G26" s="55"/>
      <c r="H26" s="154"/>
      <c r="I26" s="157"/>
      <c r="J26" s="55"/>
      <c r="K26" s="104"/>
      <c r="L26" s="104"/>
      <c r="M26" s="55"/>
      <c r="N26" s="154"/>
      <c r="O26" s="398"/>
      <c r="P26" s="52"/>
      <c r="Q26" s="368"/>
      <c r="R26" s="55"/>
      <c r="S26" s="104"/>
      <c r="T26" s="104"/>
      <c r="U26" s="55"/>
      <c r="V26" s="154"/>
      <c r="W26" s="157"/>
      <c r="Y26" s="229"/>
      <c r="Z26" s="229"/>
      <c r="AA26" s="229"/>
      <c r="AB26" s="229"/>
      <c r="AD26" s="15"/>
      <c r="AE26" s="15"/>
      <c r="AF26" s="15"/>
      <c r="AG26" s="15"/>
    </row>
    <row r="27" spans="2:33" ht="15.6" x14ac:dyDescent="0.3">
      <c r="B27" s="171"/>
      <c r="C27" s="180" t="s">
        <v>66</v>
      </c>
      <c r="D27" s="183"/>
      <c r="E27" s="131">
        <v>-627.12845463854887</v>
      </c>
      <c r="F27" s="311">
        <v>-723.01620511838996</v>
      </c>
      <c r="G27" s="55"/>
      <c r="H27" s="154">
        <v>95.887750479841088</v>
      </c>
      <c r="I27" s="157">
        <v>-13.262185522403335</v>
      </c>
      <c r="J27" s="55"/>
      <c r="K27" s="131">
        <v>-2708.8810029929141</v>
      </c>
      <c r="L27" s="132">
        <v>-2305.2576271435678</v>
      </c>
      <c r="M27" s="55"/>
      <c r="N27" s="154">
        <v>-403.6233758493463</v>
      </c>
      <c r="O27" s="398">
        <v>17.508818584822293</v>
      </c>
      <c r="P27" s="52"/>
      <c r="Q27" s="368"/>
      <c r="R27" s="55"/>
      <c r="S27" s="276">
        <v>-1293.6912112807022</v>
      </c>
      <c r="T27" s="276">
        <v>-1443.0930480703571</v>
      </c>
      <c r="U27" s="55"/>
      <c r="V27" s="154">
        <v>149.40183678965491</v>
      </c>
      <c r="W27" s="157">
        <v>-10.352890064118093</v>
      </c>
      <c r="Y27" s="229"/>
      <c r="Z27" s="229"/>
      <c r="AA27" s="229"/>
      <c r="AB27" s="229"/>
      <c r="AC27" s="229"/>
      <c r="AD27" s="229"/>
      <c r="AE27" s="229"/>
      <c r="AF27" s="229"/>
      <c r="AG27" s="229"/>
    </row>
    <row r="28" spans="2:33" ht="15.6" x14ac:dyDescent="0.3">
      <c r="B28" s="171"/>
      <c r="C28" s="180" t="s">
        <v>67</v>
      </c>
      <c r="D28" s="183"/>
      <c r="E28" s="131">
        <v>30.220881341513035</v>
      </c>
      <c r="F28" s="311">
        <v>-425.81358597011848</v>
      </c>
      <c r="G28" s="55"/>
      <c r="H28" s="154">
        <v>456.03446731163149</v>
      </c>
      <c r="I28" s="157">
        <v>-107.09720928059674</v>
      </c>
      <c r="J28" s="55"/>
      <c r="K28" s="131">
        <v>-764.55033392994153</v>
      </c>
      <c r="L28" s="132">
        <v>-468.62321472443688</v>
      </c>
      <c r="M28" s="55"/>
      <c r="N28" s="154">
        <v>-295.92711920550465</v>
      </c>
      <c r="O28" s="398">
        <v>63.148198788981858</v>
      </c>
      <c r="P28" s="52"/>
      <c r="Q28" s="368"/>
      <c r="R28" s="55"/>
      <c r="S28" s="276">
        <v>-60.448849827896538</v>
      </c>
      <c r="T28" s="276">
        <v>-227.43388593143851</v>
      </c>
      <c r="U28" s="55"/>
      <c r="V28" s="154">
        <v>166.98503610354197</v>
      </c>
      <c r="W28" s="157">
        <v>-73.421352943809239</v>
      </c>
      <c r="Y28" s="229"/>
      <c r="Z28" s="229"/>
      <c r="AA28" s="229"/>
      <c r="AB28" s="229"/>
      <c r="AD28" s="229"/>
      <c r="AE28" s="229"/>
      <c r="AF28" s="229"/>
      <c r="AG28" s="229"/>
    </row>
    <row r="29" spans="2:33" ht="15.6" x14ac:dyDescent="0.3">
      <c r="B29" s="174"/>
      <c r="C29" s="187" t="s">
        <v>68</v>
      </c>
      <c r="D29" s="186"/>
      <c r="E29" s="131">
        <v>-278.96524228041824</v>
      </c>
      <c r="F29" s="311">
        <v>-71.351975170449322</v>
      </c>
      <c r="G29" s="55"/>
      <c r="H29" s="154">
        <v>-207.61326710996892</v>
      </c>
      <c r="I29" s="157"/>
      <c r="J29" s="55"/>
      <c r="K29" s="131">
        <v>-1</v>
      </c>
      <c r="L29" s="132">
        <v>0</v>
      </c>
      <c r="M29" s="55"/>
      <c r="N29" s="154">
        <v>-1</v>
      </c>
      <c r="O29" s="398" t="e">
        <v>#DIV/0!</v>
      </c>
      <c r="P29" s="52"/>
      <c r="Q29" s="368"/>
      <c r="R29" s="55"/>
      <c r="S29" s="276">
        <v>-442.14420137666741</v>
      </c>
      <c r="T29" s="276">
        <v>-132.93638135224231</v>
      </c>
      <c r="U29" s="55"/>
      <c r="V29" s="154">
        <v>-309.20782002442513</v>
      </c>
      <c r="W29" s="157"/>
      <c r="Y29" s="229"/>
      <c r="Z29" s="229"/>
      <c r="AA29" s="229"/>
      <c r="AB29" s="229"/>
      <c r="AD29" s="229"/>
      <c r="AE29" s="229"/>
      <c r="AF29" s="229"/>
      <c r="AG29" s="229"/>
    </row>
    <row r="30" spans="2:33" ht="15.6" x14ac:dyDescent="0.3">
      <c r="B30" s="171"/>
      <c r="C30" s="183"/>
      <c r="D30" s="180" t="s">
        <v>69</v>
      </c>
      <c r="E30" s="133">
        <v>-875.87281557745405</v>
      </c>
      <c r="F30" s="310">
        <v>-1220.1817662589579</v>
      </c>
      <c r="G30" s="55"/>
      <c r="H30" s="154">
        <v>344.3089506815038</v>
      </c>
      <c r="I30" s="157">
        <v>-28.217840997341337</v>
      </c>
      <c r="J30" s="55"/>
      <c r="K30" s="131">
        <v>-3473.4313369228557</v>
      </c>
      <c r="L30" s="132">
        <v>-2773.8808418680046</v>
      </c>
      <c r="M30" s="55"/>
      <c r="N30" s="154">
        <v>-699.55049505485113</v>
      </c>
      <c r="O30" s="398">
        <v>25.219197757022439</v>
      </c>
      <c r="P30" s="52"/>
      <c r="Q30" s="368"/>
      <c r="R30" s="55"/>
      <c r="S30" s="325">
        <v>-1796.284262485266</v>
      </c>
      <c r="T30" s="325">
        <v>-1803.4633153540378</v>
      </c>
      <c r="U30" s="55"/>
      <c r="V30" s="154">
        <v>7.1790528687718052</v>
      </c>
      <c r="W30" s="157">
        <v>-0.39807035760871523</v>
      </c>
      <c r="Y30" s="229"/>
      <c r="Z30" s="229"/>
      <c r="AA30" s="229"/>
      <c r="AB30" s="229"/>
      <c r="AC30" s="229"/>
      <c r="AD30" s="229"/>
      <c r="AE30" s="229"/>
      <c r="AF30" s="229"/>
      <c r="AG30" s="229"/>
    </row>
    <row r="31" spans="2:33" ht="15.6" x14ac:dyDescent="0.3">
      <c r="B31" s="174"/>
      <c r="C31" s="188"/>
      <c r="D31" s="186"/>
      <c r="E31" s="380"/>
      <c r="F31" s="381"/>
      <c r="G31" s="55"/>
      <c r="H31" s="154"/>
      <c r="I31" s="157"/>
      <c r="J31" s="55"/>
      <c r="K31" s="106"/>
      <c r="L31" s="106"/>
      <c r="M31" s="55"/>
      <c r="N31" s="154"/>
      <c r="O31" s="398"/>
      <c r="P31" s="52"/>
      <c r="Q31" s="368"/>
      <c r="R31" s="55"/>
      <c r="S31" s="380"/>
      <c r="T31" s="380"/>
      <c r="U31" s="55"/>
      <c r="V31" s="154"/>
      <c r="W31" s="157"/>
      <c r="Y31" s="229"/>
      <c r="Z31" s="229"/>
      <c r="AA31" s="229"/>
      <c r="AB31" s="229"/>
      <c r="AD31" s="15"/>
      <c r="AE31" s="15"/>
      <c r="AF31" s="15"/>
      <c r="AG31" s="15"/>
    </row>
    <row r="32" spans="2:33" ht="16.2" x14ac:dyDescent="0.3">
      <c r="B32" s="171"/>
      <c r="C32" s="180" t="s">
        <v>70</v>
      </c>
      <c r="D32" s="183"/>
      <c r="E32" s="131">
        <v>177.69416829784277</v>
      </c>
      <c r="F32" s="311">
        <v>-111.5200748203475</v>
      </c>
      <c r="G32" s="55"/>
      <c r="H32" s="154">
        <v>289.21424311819027</v>
      </c>
      <c r="I32" s="157">
        <v>-259.338279304509</v>
      </c>
      <c r="J32" s="55"/>
      <c r="K32" s="131">
        <v>74.318761080194207</v>
      </c>
      <c r="L32" s="132">
        <v>32.709858433960001</v>
      </c>
      <c r="M32" s="55"/>
      <c r="N32" s="154">
        <v>41.608902646234206</v>
      </c>
      <c r="O32" s="398">
        <v>127.20600038743993</v>
      </c>
      <c r="P32" s="52"/>
      <c r="Q32" s="368"/>
      <c r="R32" s="55"/>
      <c r="S32" s="276">
        <v>257.62679616535775</v>
      </c>
      <c r="T32" s="276">
        <v>-124.84551866870203</v>
      </c>
      <c r="U32" s="55"/>
      <c r="V32" s="154">
        <v>382.47231483405977</v>
      </c>
      <c r="W32" s="157">
        <v>-306.35646270092604</v>
      </c>
      <c r="Y32" s="229"/>
      <c r="Z32" s="229"/>
      <c r="AA32" s="229"/>
      <c r="AB32" s="229"/>
      <c r="AC32" s="229"/>
      <c r="AD32" s="229"/>
      <c r="AE32" s="229"/>
      <c r="AF32" s="229"/>
      <c r="AG32" s="229"/>
    </row>
    <row r="33" spans="2:33" ht="15.6" x14ac:dyDescent="0.3">
      <c r="B33" s="171"/>
      <c r="C33" s="183"/>
      <c r="D33" s="181" t="s">
        <v>71</v>
      </c>
      <c r="E33" s="133">
        <v>7437.8172255741874</v>
      </c>
      <c r="F33" s="310">
        <v>5653.1634416939687</v>
      </c>
      <c r="G33" s="55"/>
      <c r="H33" s="154">
        <v>1784.6537838802187</v>
      </c>
      <c r="I33" s="157">
        <v>31.569117049010131</v>
      </c>
      <c r="J33" s="55"/>
      <c r="K33" s="133">
        <v>11059.652030927031</v>
      </c>
      <c r="L33" s="134">
        <v>14802.107239377952</v>
      </c>
      <c r="M33" s="55"/>
      <c r="N33" s="154">
        <v>-3742.4552084509214</v>
      </c>
      <c r="O33" s="398">
        <v>-25.283259659779333</v>
      </c>
      <c r="P33" s="52"/>
      <c r="Q33" s="368"/>
      <c r="R33" s="55"/>
      <c r="S33" s="275">
        <v>12879.391720866313</v>
      </c>
      <c r="T33" s="275">
        <v>10315.596196291504</v>
      </c>
      <c r="U33" s="55"/>
      <c r="V33" s="154">
        <v>2563.795524574809</v>
      </c>
      <c r="W33" s="157">
        <v>24.853585539694766</v>
      </c>
      <c r="Y33" s="230"/>
      <c r="Z33" s="230"/>
      <c r="AA33" s="230"/>
      <c r="AB33" s="230"/>
      <c r="AC33" s="230"/>
      <c r="AD33" s="230"/>
      <c r="AE33" s="230"/>
      <c r="AF33" s="230"/>
      <c r="AG33" s="230"/>
    </row>
    <row r="34" spans="2:33" ht="15.6" x14ac:dyDescent="0.3">
      <c r="B34" s="171"/>
      <c r="C34" s="182"/>
      <c r="D34" s="183"/>
      <c r="E34" s="320"/>
      <c r="F34" s="321"/>
      <c r="G34" s="55"/>
      <c r="H34" s="154"/>
      <c r="I34" s="157"/>
      <c r="J34" s="55"/>
      <c r="K34" s="107"/>
      <c r="L34" s="107"/>
      <c r="M34" s="55"/>
      <c r="N34" s="154"/>
      <c r="O34" s="398"/>
      <c r="P34" s="52"/>
      <c r="Q34" s="368"/>
      <c r="R34" s="55"/>
      <c r="S34" s="277"/>
      <c r="T34" s="277"/>
      <c r="U34" s="55"/>
      <c r="V34" s="154"/>
      <c r="W34" s="157"/>
      <c r="Y34" s="229"/>
      <c r="Z34" s="378"/>
      <c r="AA34" s="378"/>
      <c r="AB34" s="229"/>
      <c r="AD34" s="15"/>
      <c r="AE34" s="15"/>
      <c r="AF34" s="15"/>
      <c r="AG34" s="15"/>
    </row>
    <row r="35" spans="2:33" ht="15.6" x14ac:dyDescent="0.3">
      <c r="B35" s="171"/>
      <c r="C35" s="180" t="s">
        <v>72</v>
      </c>
      <c r="D35" s="183"/>
      <c r="E35" s="131">
        <v>-2239.3882041929119</v>
      </c>
      <c r="F35" s="319">
        <v>-1736.3444022727576</v>
      </c>
      <c r="G35" s="55"/>
      <c r="H35" s="154">
        <v>-503.04380192015424</v>
      </c>
      <c r="I35" s="157">
        <v>28.971429934159598</v>
      </c>
      <c r="J35" s="55"/>
      <c r="K35" s="131">
        <v>3164.7848364802599</v>
      </c>
      <c r="L35" s="132">
        <v>3810.4788821768002</v>
      </c>
      <c r="M35" s="55"/>
      <c r="N35" s="154">
        <v>-645.69404569654034</v>
      </c>
      <c r="O35" s="398">
        <v>-16.945220421420537</v>
      </c>
      <c r="P35" s="52"/>
      <c r="Q35" s="368"/>
      <c r="R35" s="55"/>
      <c r="S35" s="276">
        <v>-3877.3354648723639</v>
      </c>
      <c r="T35" s="276">
        <v>-3170.4480910793563</v>
      </c>
      <c r="U35" s="55"/>
      <c r="V35" s="154">
        <v>-706.88737379300755</v>
      </c>
      <c r="W35" s="157">
        <v>22.296134599458227</v>
      </c>
      <c r="Y35" s="229"/>
      <c r="Z35" s="229"/>
      <c r="AA35" s="229"/>
      <c r="AB35" s="229"/>
      <c r="AC35" s="229"/>
      <c r="AD35" s="229"/>
      <c r="AE35" s="229"/>
      <c r="AF35" s="229"/>
      <c r="AG35" s="229"/>
    </row>
    <row r="36" spans="2:33" ht="15.6" x14ac:dyDescent="0.3">
      <c r="B36" s="171"/>
      <c r="C36" s="180" t="s">
        <v>73</v>
      </c>
      <c r="D36" s="183"/>
      <c r="E36" s="131">
        <v>-976.12325834070339</v>
      </c>
      <c r="F36" s="311">
        <v>-787.28318882536882</v>
      </c>
      <c r="G36" s="55"/>
      <c r="H36" s="154">
        <v>-188.84006951533456</v>
      </c>
      <c r="I36" s="157">
        <v>23.986295172526816</v>
      </c>
      <c r="J36" s="55"/>
      <c r="K36" s="131">
        <v>-1523.1466493378523</v>
      </c>
      <c r="L36" s="132">
        <v>-2162.5392080061861</v>
      </c>
      <c r="M36" s="55"/>
      <c r="N36" s="154">
        <v>639.39255866833378</v>
      </c>
      <c r="O36" s="398">
        <v>-29.566749879084952</v>
      </c>
      <c r="P36" s="52"/>
      <c r="Q36" s="368"/>
      <c r="R36" s="55"/>
      <c r="S36" s="276">
        <v>-1685.8015620034776</v>
      </c>
      <c r="T36" s="276">
        <v>-1430.393935737429</v>
      </c>
      <c r="U36" s="55"/>
      <c r="V36" s="154">
        <v>-255.40762626604851</v>
      </c>
      <c r="W36" s="157">
        <v>17.855754270544711</v>
      </c>
      <c r="Y36" s="229"/>
      <c r="Z36" s="229"/>
      <c r="AA36" s="229"/>
      <c r="AB36" s="229"/>
      <c r="AC36" s="229"/>
      <c r="AD36" s="229"/>
      <c r="AE36" s="229"/>
      <c r="AF36" s="229"/>
      <c r="AG36" s="229"/>
    </row>
    <row r="37" spans="2:33" ht="15.6" x14ac:dyDescent="0.3">
      <c r="B37" s="174"/>
      <c r="C37" s="188"/>
      <c r="D37" s="186"/>
      <c r="E37" s="108"/>
      <c r="F37" s="316"/>
      <c r="G37" s="55"/>
      <c r="H37" s="154"/>
      <c r="I37" s="157"/>
      <c r="J37" s="55"/>
      <c r="K37" s="108"/>
      <c r="L37" s="108"/>
      <c r="M37" s="55"/>
      <c r="N37" s="154"/>
      <c r="O37" s="398"/>
      <c r="P37" s="52"/>
      <c r="Q37" s="368"/>
      <c r="R37" s="55"/>
      <c r="S37" s="108"/>
      <c r="T37" s="108"/>
      <c r="U37" s="55"/>
      <c r="V37" s="154"/>
      <c r="W37" s="157"/>
      <c r="Y37" s="229"/>
      <c r="Z37" s="229"/>
      <c r="AA37" s="229"/>
      <c r="AB37" s="229"/>
      <c r="AD37" s="15"/>
      <c r="AE37" s="15"/>
      <c r="AF37" s="15"/>
      <c r="AG37" s="15"/>
    </row>
    <row r="38" spans="2:33" ht="15.6" x14ac:dyDescent="0.3">
      <c r="B38" s="171"/>
      <c r="C38" s="183"/>
      <c r="D38" s="181" t="s">
        <v>12</v>
      </c>
      <c r="E38" s="133">
        <v>4222.3057630405719</v>
      </c>
      <c r="F38" s="310">
        <v>3129.535850595842</v>
      </c>
      <c r="G38" s="55"/>
      <c r="H38" s="154">
        <v>1092.7699124447299</v>
      </c>
      <c r="I38" s="157">
        <v>34.917954757945147</v>
      </c>
      <c r="J38" s="55"/>
      <c r="K38" s="133">
        <v>6371.7205451089194</v>
      </c>
      <c r="L38" s="134">
        <v>8829.089149194966</v>
      </c>
      <c r="M38" s="55"/>
      <c r="N38" s="154">
        <v>-2457.3686040860466</v>
      </c>
      <c r="O38" s="398">
        <v>-27.83264006695536</v>
      </c>
      <c r="P38" s="52"/>
      <c r="Q38" s="368"/>
      <c r="R38" s="401"/>
      <c r="S38" s="325">
        <v>7316.2546939904723</v>
      </c>
      <c r="T38" s="325">
        <v>5714.7541694747188</v>
      </c>
      <c r="U38" s="55"/>
      <c r="V38" s="154">
        <v>1601.5005245157536</v>
      </c>
      <c r="W38" s="157">
        <v>28.023961784220685</v>
      </c>
      <c r="Y38" s="230"/>
      <c r="Z38" s="379"/>
      <c r="AA38" s="230"/>
      <c r="AB38" s="230"/>
      <c r="AC38" s="230"/>
      <c r="AD38" s="230"/>
      <c r="AE38" s="230"/>
      <c r="AF38" s="230"/>
      <c r="AG38" s="230"/>
    </row>
    <row r="39" spans="2:33" ht="15.6" x14ac:dyDescent="0.3">
      <c r="B39" s="174"/>
      <c r="C39" s="185"/>
      <c r="D39" s="186"/>
      <c r="E39" s="135">
        <v>7.9123578803250494E-2</v>
      </c>
      <c r="F39" s="312">
        <v>6.8319251965691441E-2</v>
      </c>
      <c r="G39" s="55"/>
      <c r="H39" s="154"/>
      <c r="I39" s="157"/>
      <c r="J39" s="55"/>
      <c r="K39" s="135">
        <v>5.3632128943993725E-2</v>
      </c>
      <c r="L39" s="136">
        <v>8.7769329978191854E-2</v>
      </c>
      <c r="M39" s="55"/>
      <c r="N39" s="154"/>
      <c r="O39" s="398"/>
      <c r="P39" s="52"/>
      <c r="Q39" s="368"/>
      <c r="R39" s="55"/>
      <c r="S39" s="258">
        <v>7.3583450221941182E-2</v>
      </c>
      <c r="T39" s="258">
        <v>6.6233401991626806E-2</v>
      </c>
      <c r="U39" s="55"/>
      <c r="V39" s="154"/>
      <c r="W39" s="157"/>
      <c r="Y39" s="229"/>
      <c r="Z39" s="229"/>
      <c r="AA39" s="229"/>
      <c r="AB39" s="229"/>
      <c r="AD39" s="15"/>
      <c r="AE39" s="15"/>
      <c r="AF39" s="15"/>
      <c r="AG39" s="15"/>
    </row>
    <row r="40" spans="2:33" ht="15.6" x14ac:dyDescent="0.3">
      <c r="B40" s="174"/>
      <c r="C40" s="185"/>
      <c r="D40" s="186"/>
      <c r="E40" s="107"/>
      <c r="F40" s="315"/>
      <c r="G40" s="55"/>
      <c r="H40" s="154"/>
      <c r="I40" s="157"/>
      <c r="J40" s="55"/>
      <c r="K40" s="107"/>
      <c r="L40" s="107"/>
      <c r="M40" s="55"/>
      <c r="N40" s="154"/>
      <c r="O40" s="398"/>
      <c r="P40" s="52"/>
      <c r="Q40" s="368"/>
      <c r="R40" s="55"/>
      <c r="S40" s="113"/>
      <c r="T40" s="113"/>
      <c r="U40" s="55"/>
      <c r="V40" s="154"/>
      <c r="W40" s="157"/>
      <c r="Y40" s="229"/>
      <c r="Z40" s="229"/>
      <c r="AA40" s="229"/>
      <c r="AB40" s="229"/>
      <c r="AD40" s="15"/>
      <c r="AE40" s="15"/>
      <c r="AF40" s="15"/>
      <c r="AG40" s="15"/>
    </row>
    <row r="41" spans="2:33" ht="15.6" x14ac:dyDescent="0.3">
      <c r="B41" s="171"/>
      <c r="C41" s="180" t="s">
        <v>74</v>
      </c>
      <c r="D41" s="183"/>
      <c r="E41" s="131">
        <v>2243.8323266629304</v>
      </c>
      <c r="F41" s="311">
        <v>2304.0082186867612</v>
      </c>
      <c r="G41" s="55"/>
      <c r="H41" s="154">
        <v>-60.175892023830784</v>
      </c>
      <c r="I41" s="157">
        <v>-2.6117915524680679</v>
      </c>
      <c r="J41" s="55"/>
      <c r="K41" s="131">
        <v>5753.1629694083604</v>
      </c>
      <c r="L41" s="132">
        <v>4766.7140344713744</v>
      </c>
      <c r="M41" s="55"/>
      <c r="N41" s="154">
        <v>986.44893493698601</v>
      </c>
      <c r="O41" s="398">
        <v>20.694527253015348</v>
      </c>
      <c r="P41" s="52"/>
      <c r="Q41" s="368"/>
      <c r="R41" s="55"/>
      <c r="S41" s="276">
        <v>4475.5755205891664</v>
      </c>
      <c r="T41" s="276">
        <v>4562.229162698849</v>
      </c>
      <c r="U41" s="55"/>
      <c r="V41" s="154">
        <v>-86.653642109682551</v>
      </c>
      <c r="W41" s="157">
        <v>-1.8993706589351067</v>
      </c>
      <c r="Y41" s="229"/>
      <c r="Z41" s="229"/>
      <c r="AA41" s="229"/>
      <c r="AB41" s="229"/>
      <c r="AC41" s="229"/>
      <c r="AD41" s="229"/>
      <c r="AE41" s="229"/>
      <c r="AF41" s="229"/>
      <c r="AG41" s="229"/>
    </row>
    <row r="42" spans="2:33" ht="15.6" x14ac:dyDescent="0.3">
      <c r="B42" s="171"/>
      <c r="C42" s="183"/>
      <c r="D42" s="181" t="s">
        <v>75</v>
      </c>
      <c r="E42" s="133">
        <v>10435.694211770498</v>
      </c>
      <c r="F42" s="310">
        <v>9399.3302337135156</v>
      </c>
      <c r="G42" s="55"/>
      <c r="H42" s="154">
        <v>1036.3639780569829</v>
      </c>
      <c r="I42" s="157">
        <v>11.025934319657726</v>
      </c>
      <c r="J42" s="55"/>
      <c r="K42" s="133">
        <v>20655.920679783241</v>
      </c>
      <c r="L42" s="134">
        <v>19200.081911069781</v>
      </c>
      <c r="M42" s="55"/>
      <c r="N42" s="154">
        <v>1455.83876871346</v>
      </c>
      <c r="O42" s="398">
        <v>7.5824612387413781</v>
      </c>
      <c r="P42" s="52"/>
      <c r="Q42" s="368"/>
      <c r="R42" s="55"/>
      <c r="S42" s="275">
        <v>18963.169060875633</v>
      </c>
      <c r="T42" s="275">
        <v>17080.738124257015</v>
      </c>
      <c r="U42" s="55"/>
      <c r="V42" s="154">
        <v>1882.4309366186171</v>
      </c>
      <c r="W42" s="157">
        <v>11.020782140236118</v>
      </c>
      <c r="Y42" s="230"/>
      <c r="Z42" s="230"/>
      <c r="AA42" s="230"/>
      <c r="AB42" s="230"/>
      <c r="AC42" s="230"/>
      <c r="AD42" s="230"/>
      <c r="AE42" s="230"/>
      <c r="AF42" s="230"/>
      <c r="AG42" s="230"/>
    </row>
    <row r="43" spans="2:33" ht="15.6" x14ac:dyDescent="0.3">
      <c r="B43" s="171"/>
      <c r="C43" s="183"/>
      <c r="D43" s="183" t="s">
        <v>76</v>
      </c>
      <c r="E43" s="137">
        <v>0.19555890067445925</v>
      </c>
      <c r="F43" s="317">
        <v>0.20519183712931524</v>
      </c>
      <c r="G43" s="55"/>
      <c r="H43" s="154"/>
      <c r="I43" s="157"/>
      <c r="J43" s="55"/>
      <c r="K43" s="137" t="e">
        <v>#REF!</v>
      </c>
      <c r="L43" s="138" t="e">
        <v>#REF!</v>
      </c>
      <c r="M43" s="55"/>
      <c r="N43" s="154"/>
      <c r="O43" s="398"/>
      <c r="P43" s="52"/>
      <c r="Q43" s="368"/>
      <c r="R43" s="55"/>
      <c r="S43" s="259">
        <v>0.19072263952037513</v>
      </c>
      <c r="T43" s="259">
        <v>0.19796396501892002</v>
      </c>
      <c r="U43" s="55"/>
      <c r="V43" s="154"/>
      <c r="W43" s="157"/>
      <c r="Y43" s="229"/>
      <c r="Z43" s="229"/>
      <c r="AA43" s="229"/>
      <c r="AB43" s="229"/>
    </row>
    <row r="44" spans="2:33" ht="15.6" x14ac:dyDescent="0.3">
      <c r="B44" s="174"/>
      <c r="C44" s="179"/>
      <c r="D44" s="186"/>
      <c r="E44" s="137"/>
      <c r="F44" s="317"/>
      <c r="G44" s="55"/>
      <c r="H44" s="155"/>
      <c r="I44" s="156"/>
      <c r="J44" s="55"/>
      <c r="K44" s="137">
        <v>0.17386528387617853</v>
      </c>
      <c r="L44" s="138">
        <v>0.19086661108350575</v>
      </c>
      <c r="M44" s="55"/>
      <c r="N44" s="155"/>
      <c r="O44" s="400"/>
      <c r="P44" s="52"/>
      <c r="Q44" s="368"/>
      <c r="R44" s="55"/>
      <c r="S44" s="260"/>
      <c r="T44" s="260"/>
      <c r="U44" s="55"/>
      <c r="V44" s="155"/>
      <c r="W44" s="361"/>
      <c r="Y44" s="229"/>
      <c r="Z44" s="229"/>
      <c r="AA44" s="229"/>
      <c r="AB44" s="229"/>
    </row>
    <row r="45" spans="2:33" ht="6.75" customHeight="1" x14ac:dyDescent="0.3">
      <c r="B45" s="53"/>
      <c r="C45" s="53"/>
      <c r="D45" s="53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53"/>
      <c r="Q45" s="368"/>
      <c r="R45" s="53"/>
      <c r="S45" s="53"/>
      <c r="T45" s="53"/>
      <c r="U45" s="53"/>
      <c r="V45" s="53"/>
      <c r="W45" s="53"/>
    </row>
    <row r="46" spans="2:33" x14ac:dyDescent="0.3">
      <c r="B46" s="53"/>
      <c r="C46" s="89" t="s">
        <v>77</v>
      </c>
      <c r="D46" s="53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44"/>
      <c r="Q46" s="395"/>
      <c r="R46" s="53"/>
      <c r="S46" s="53"/>
      <c r="T46" s="53"/>
      <c r="U46" s="53"/>
      <c r="V46" s="53"/>
      <c r="W46" s="53"/>
    </row>
    <row r="47" spans="2:33" ht="15" customHeight="1" x14ac:dyDescent="0.3">
      <c r="B47" s="53"/>
      <c r="C47" s="91" t="s">
        <v>78</v>
      </c>
      <c r="D47" s="92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53"/>
      <c r="Q47" s="368"/>
      <c r="R47" s="93"/>
      <c r="S47" s="93"/>
      <c r="T47" s="93"/>
      <c r="U47" s="93"/>
      <c r="V47" s="93"/>
      <c r="W47" s="93"/>
    </row>
    <row r="48" spans="2:33" ht="15" customHeight="1" x14ac:dyDescent="0.3">
      <c r="B48" s="53"/>
      <c r="C48" s="91" t="s">
        <v>79</v>
      </c>
      <c r="D48" s="92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53"/>
      <c r="Q48" s="368"/>
      <c r="R48" s="93"/>
      <c r="S48" s="93"/>
      <c r="T48" s="93"/>
      <c r="U48" s="93"/>
      <c r="V48" s="93"/>
      <c r="W48" s="93"/>
    </row>
    <row r="49" spans="1:25" x14ac:dyDescent="0.3">
      <c r="B49" s="53"/>
      <c r="C49" s="91" t="s">
        <v>80</v>
      </c>
      <c r="D49" s="92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53"/>
      <c r="Q49" s="368"/>
      <c r="R49" s="92"/>
      <c r="S49" s="92"/>
      <c r="T49" s="92"/>
      <c r="U49" s="92"/>
      <c r="V49" s="92"/>
      <c r="W49" s="92"/>
    </row>
    <row r="50" spans="1:25" ht="15" customHeight="1" x14ac:dyDescent="0.3">
      <c r="B50" s="53"/>
      <c r="C50" s="91"/>
      <c r="D50" s="53"/>
      <c r="E50"/>
      <c r="F50"/>
      <c r="G50" s="78"/>
      <c r="H50" s="78"/>
      <c r="I50" s="78"/>
      <c r="J50" s="78"/>
      <c r="K50" s="78"/>
      <c r="L50" s="78"/>
      <c r="M50" s="78"/>
      <c r="N50" s="78"/>
      <c r="O50" s="78"/>
      <c r="P50" s="53"/>
      <c r="Q50" s="368"/>
      <c r="R50" s="53"/>
      <c r="S50" s="53"/>
      <c r="T50" s="53"/>
      <c r="U50" s="53"/>
      <c r="V50" s="53"/>
      <c r="W50" s="53"/>
    </row>
    <row r="51" spans="1:25" ht="15" customHeight="1" x14ac:dyDescent="0.3">
      <c r="B51" s="53"/>
      <c r="C51" s="91"/>
      <c r="D51" s="53"/>
      <c r="E51"/>
      <c r="F51"/>
      <c r="G51" s="78"/>
      <c r="H51" s="78"/>
      <c r="I51" s="78"/>
      <c r="J51" s="78"/>
      <c r="K51" s="94"/>
      <c r="L51" s="78"/>
      <c r="M51" s="78"/>
      <c r="N51" s="78"/>
      <c r="O51" s="78"/>
      <c r="P51" s="53"/>
      <c r="Q51" s="53"/>
      <c r="R51" s="53"/>
      <c r="S51" s="53"/>
      <c r="T51" s="53"/>
      <c r="U51" s="53"/>
      <c r="V51" s="53"/>
      <c r="W51" s="53"/>
    </row>
    <row r="52" spans="1:25" x14ac:dyDescent="0.3">
      <c r="B52" s="53"/>
      <c r="C52" s="53"/>
      <c r="D52" s="53"/>
      <c r="E52" s="225"/>
      <c r="F52" s="225"/>
      <c r="G52" s="78"/>
      <c r="H52" s="78"/>
      <c r="I52" s="78"/>
      <c r="J52" s="78"/>
      <c r="K52" s="78"/>
      <c r="L52" s="78"/>
      <c r="M52" s="78"/>
      <c r="N52" s="78"/>
      <c r="O52" s="78"/>
      <c r="P52" s="53"/>
      <c r="Q52" s="53"/>
      <c r="R52" s="53"/>
      <c r="S52" s="53"/>
      <c r="T52" s="53"/>
      <c r="U52" s="53"/>
      <c r="V52" s="53"/>
      <c r="W52" s="53"/>
    </row>
    <row r="53" spans="1:25" x14ac:dyDescent="0.3">
      <c r="B53" s="53"/>
      <c r="C53" s="53"/>
      <c r="D53" s="53"/>
      <c r="E53" s="222"/>
      <c r="F53" s="223"/>
      <c r="G53" s="224"/>
      <c r="H53" s="78"/>
      <c r="I53" s="78"/>
      <c r="J53" s="96"/>
      <c r="K53" s="95"/>
      <c r="L53" s="86"/>
      <c r="M53" s="78"/>
      <c r="N53" s="94"/>
      <c r="O53" s="78"/>
      <c r="P53" s="53"/>
      <c r="Q53" s="53"/>
      <c r="R53" s="53"/>
      <c r="S53" s="53"/>
      <c r="T53" s="53"/>
      <c r="U53" s="53"/>
      <c r="V53" s="53"/>
      <c r="W53" s="53"/>
    </row>
    <row r="54" spans="1:25" x14ac:dyDescent="0.3">
      <c r="E54" s="222"/>
      <c r="F54" s="223"/>
      <c r="K54" s="26"/>
      <c r="L54" s="26"/>
    </row>
    <row r="55" spans="1:25" x14ac:dyDescent="0.3">
      <c r="E55" s="224"/>
      <c r="F55" s="224"/>
      <c r="K55" s="23"/>
      <c r="L55" s="23"/>
    </row>
    <row r="56" spans="1:25" x14ac:dyDescent="0.3">
      <c r="E56" s="32"/>
      <c r="F56" s="39"/>
    </row>
    <row r="57" spans="1:25" x14ac:dyDescent="0.3">
      <c r="E57" s="39"/>
      <c r="F57" s="39"/>
    </row>
    <row r="58" spans="1:25" x14ac:dyDescent="0.3">
      <c r="E58" s="26"/>
      <c r="F58" s="26"/>
      <c r="I58" s="40"/>
    </row>
    <row r="59" spans="1:25" x14ac:dyDescent="0.3">
      <c r="E59" s="26"/>
      <c r="F59" s="26"/>
      <c r="K59" s="28"/>
    </row>
    <row r="60" spans="1:25" s="7" customFormat="1" x14ac:dyDescent="0.3">
      <c r="A60"/>
      <c r="B60"/>
      <c r="C60"/>
      <c r="D60"/>
      <c r="E60" s="41"/>
      <c r="F60" s="41"/>
      <c r="G60" s="40"/>
      <c r="H60" s="40"/>
      <c r="K60" s="28"/>
      <c r="P60"/>
      <c r="Q60"/>
      <c r="R60"/>
      <c r="S60"/>
      <c r="T60"/>
      <c r="U60"/>
      <c r="V60"/>
      <c r="W60"/>
      <c r="X60"/>
      <c r="Y60"/>
    </row>
    <row r="62" spans="1:25" s="7" customFormat="1" x14ac:dyDescent="0.3">
      <c r="A62"/>
      <c r="B62"/>
      <c r="C62"/>
      <c r="D62"/>
      <c r="E62" s="26"/>
      <c r="F62" s="26"/>
      <c r="P62"/>
      <c r="Q62"/>
      <c r="R62"/>
      <c r="S62"/>
      <c r="T62"/>
      <c r="U62"/>
      <c r="V62"/>
      <c r="W62"/>
      <c r="X62"/>
      <c r="Y62"/>
    </row>
    <row r="63" spans="1:25" s="7" customFormat="1" x14ac:dyDescent="0.3">
      <c r="A63"/>
      <c r="B63"/>
      <c r="C63"/>
      <c r="D63"/>
      <c r="E63" s="26"/>
      <c r="F63" s="26"/>
      <c r="P63"/>
      <c r="Q63"/>
      <c r="R63"/>
      <c r="S63"/>
      <c r="T63"/>
      <c r="U63"/>
      <c r="V63"/>
      <c r="W63"/>
      <c r="X63"/>
      <c r="Y63"/>
    </row>
    <row r="64" spans="1:25" s="7" customFormat="1" x14ac:dyDescent="0.3">
      <c r="A64"/>
      <c r="B64"/>
      <c r="C64"/>
      <c r="D64"/>
      <c r="E64" s="41"/>
      <c r="F64" s="41"/>
      <c r="P64"/>
      <c r="Q64"/>
      <c r="R64"/>
      <c r="S64"/>
      <c r="T64"/>
      <c r="U64"/>
      <c r="V64"/>
      <c r="W64"/>
      <c r="X64"/>
      <c r="Y64"/>
    </row>
    <row r="66" spans="1:25" s="7" customFormat="1" x14ac:dyDescent="0.3">
      <c r="A66"/>
      <c r="B66"/>
      <c r="C66"/>
      <c r="D66"/>
      <c r="E66" s="26"/>
      <c r="F66" s="26"/>
      <c r="P66"/>
      <c r="Q66"/>
      <c r="R66"/>
      <c r="S66"/>
      <c r="T66"/>
      <c r="U66"/>
      <c r="V66"/>
      <c r="W66"/>
      <c r="X66"/>
      <c r="Y66"/>
    </row>
    <row r="67" spans="1:25" s="7" customFormat="1" x14ac:dyDescent="0.3">
      <c r="A67"/>
      <c r="B67"/>
      <c r="C67"/>
      <c r="D67"/>
      <c r="E67" s="26"/>
      <c r="F67" s="26"/>
      <c r="P67"/>
      <c r="Q67"/>
      <c r="R67"/>
      <c r="S67"/>
      <c r="T67"/>
      <c r="U67"/>
      <c r="V67"/>
      <c r="W67"/>
      <c r="X67"/>
      <c r="Y67"/>
    </row>
    <row r="68" spans="1:25" s="7" customFormat="1" x14ac:dyDescent="0.3">
      <c r="A68"/>
      <c r="B68"/>
      <c r="C68"/>
      <c r="D68"/>
      <c r="E68" s="23"/>
      <c r="F68" s="23"/>
      <c r="P68"/>
      <c r="Q68"/>
      <c r="R68"/>
      <c r="S68"/>
      <c r="T68"/>
      <c r="U68"/>
      <c r="V68"/>
      <c r="W68"/>
      <c r="X68"/>
      <c r="Y68"/>
    </row>
    <row r="69" spans="1:25" s="7" customFormat="1" x14ac:dyDescent="0.3">
      <c r="A69"/>
      <c r="B69"/>
      <c r="C69"/>
      <c r="D69"/>
      <c r="E69"/>
      <c r="F69"/>
      <c r="P69"/>
      <c r="Q69"/>
      <c r="R69"/>
      <c r="S69"/>
      <c r="T69"/>
      <c r="U69"/>
      <c r="V69"/>
      <c r="W69"/>
      <c r="X69"/>
      <c r="Y69"/>
    </row>
    <row r="70" spans="1:25" s="7" customFormat="1" x14ac:dyDescent="0.3">
      <c r="A70"/>
      <c r="B70"/>
      <c r="C70"/>
      <c r="D70"/>
      <c r="E70" s="26"/>
      <c r="F70" s="39"/>
      <c r="P70"/>
      <c r="Q70"/>
      <c r="R70"/>
      <c r="S70"/>
      <c r="T70"/>
      <c r="U70"/>
      <c r="V70"/>
      <c r="W70"/>
      <c r="X70"/>
      <c r="Y70"/>
    </row>
    <row r="74" spans="1:25" s="7" customFormat="1" x14ac:dyDescent="0.3">
      <c r="A74"/>
      <c r="B74"/>
      <c r="C74"/>
      <c r="D74"/>
      <c r="E74" s="40"/>
      <c r="P74"/>
      <c r="Q74"/>
      <c r="R74"/>
      <c r="S74"/>
      <c r="T74"/>
      <c r="U74"/>
      <c r="V74"/>
      <c r="W74"/>
      <c r="X74"/>
      <c r="Y74"/>
    </row>
    <row r="76" spans="1:25" s="7" customFormat="1" x14ac:dyDescent="0.3">
      <c r="A76"/>
      <c r="B76"/>
      <c r="C76"/>
      <c r="D76"/>
      <c r="F76" s="40"/>
      <c r="L76" s="40"/>
      <c r="P76"/>
      <c r="Q76"/>
      <c r="R76"/>
      <c r="S76"/>
      <c r="T76"/>
      <c r="U76"/>
      <c r="V76"/>
      <c r="W76"/>
      <c r="X76"/>
      <c r="Y76"/>
    </row>
    <row r="77" spans="1:25" s="7" customFormat="1" x14ac:dyDescent="0.3">
      <c r="A77"/>
      <c r="B77"/>
      <c r="C77"/>
      <c r="D77"/>
      <c r="F77" s="40"/>
      <c r="L77" s="40"/>
      <c r="P77"/>
      <c r="Q77"/>
      <c r="R77"/>
      <c r="S77"/>
      <c r="T77"/>
      <c r="U77"/>
      <c r="V77"/>
      <c r="W77"/>
      <c r="X77"/>
      <c r="Y77"/>
    </row>
  </sheetData>
  <mergeCells count="8">
    <mergeCell ref="B1:W1"/>
    <mergeCell ref="B2:W2"/>
    <mergeCell ref="B3:W3"/>
    <mergeCell ref="Y4:AB4"/>
    <mergeCell ref="AD4:AG4"/>
    <mergeCell ref="H6:I6"/>
    <mergeCell ref="N6:O6"/>
    <mergeCell ref="V6:W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55"/>
  <sheetViews>
    <sheetView showGridLines="0" zoomScale="80" zoomScaleNormal="80" zoomScalePageLayoutView="90" workbookViewId="0">
      <selection activeCell="E7" sqref="E7"/>
    </sheetView>
  </sheetViews>
  <sheetFormatPr baseColWidth="10" defaultColWidth="11.44140625" defaultRowHeight="14.4" x14ac:dyDescent="0.3"/>
  <cols>
    <col min="1" max="1" width="5.109375" customWidth="1"/>
    <col min="2" max="2" width="1.33203125" customWidth="1"/>
    <col min="3" max="3" width="6.88671875" customWidth="1"/>
    <col min="4" max="4" width="37.5546875" customWidth="1"/>
    <col min="5" max="6" width="15.6640625" customWidth="1"/>
    <col min="7" max="7" width="2.109375" hidden="1" customWidth="1"/>
    <col min="8" max="8" width="12.109375" customWidth="1"/>
    <col min="10" max="10" width="1.33203125" hidden="1" customWidth="1"/>
    <col min="11" max="11" width="14.109375" bestFit="1" customWidth="1"/>
  </cols>
  <sheetData>
    <row r="1" spans="2:11" ht="22.8" x14ac:dyDescent="0.3">
      <c r="B1" s="433" t="s">
        <v>49</v>
      </c>
      <c r="C1" s="433"/>
      <c r="D1" s="433"/>
      <c r="E1" s="433"/>
      <c r="F1" s="433"/>
      <c r="G1" s="433"/>
      <c r="H1" s="433"/>
      <c r="I1" s="433"/>
      <c r="J1" s="433"/>
      <c r="K1" s="53"/>
    </row>
    <row r="2" spans="2:11" ht="18.75" customHeight="1" x14ac:dyDescent="0.3">
      <c r="B2" s="432" t="s">
        <v>81</v>
      </c>
      <c r="C2" s="432"/>
      <c r="D2" s="432"/>
      <c r="E2" s="432"/>
      <c r="F2" s="432"/>
      <c r="G2" s="432"/>
      <c r="H2" s="432"/>
      <c r="I2" s="432"/>
      <c r="J2" s="432"/>
      <c r="K2" s="84"/>
    </row>
    <row r="3" spans="2:11" ht="18.75" customHeight="1" x14ac:dyDescent="0.3">
      <c r="B3" s="434" t="s">
        <v>51</v>
      </c>
      <c r="C3" s="434"/>
      <c r="D3" s="434"/>
      <c r="E3" s="434"/>
      <c r="F3" s="434"/>
      <c r="G3" s="434"/>
      <c r="H3" s="434"/>
      <c r="I3" s="434"/>
      <c r="J3" s="434"/>
      <c r="K3" s="84"/>
    </row>
    <row r="4" spans="2:11" ht="7.5" hidden="1" customHeight="1" x14ac:dyDescent="0.3">
      <c r="B4" s="85"/>
      <c r="C4" s="85"/>
      <c r="D4" s="85"/>
      <c r="E4" s="85"/>
      <c r="F4" s="85"/>
      <c r="G4" s="85"/>
      <c r="H4" s="85"/>
      <c r="I4" s="85"/>
      <c r="J4" s="85"/>
      <c r="K4" s="84"/>
    </row>
    <row r="5" spans="2:11" ht="9.75" hidden="1" customHeight="1" x14ac:dyDescent="0.3">
      <c r="B5" s="84"/>
      <c r="C5" s="84"/>
      <c r="D5" s="84"/>
      <c r="E5" s="84"/>
      <c r="F5" s="84"/>
      <c r="G5" s="84"/>
      <c r="H5" s="84"/>
      <c r="I5" s="118"/>
      <c r="J5" s="84"/>
      <c r="K5" s="84"/>
    </row>
    <row r="6" spans="2:11" x14ac:dyDescent="0.3">
      <c r="B6" s="220"/>
      <c r="C6" s="220"/>
      <c r="D6" s="220"/>
      <c r="E6" s="211" t="s">
        <v>82</v>
      </c>
      <c r="F6" s="211" t="s">
        <v>83</v>
      </c>
      <c r="G6" s="212"/>
      <c r="H6" s="430" t="s">
        <v>52</v>
      </c>
      <c r="I6" s="431"/>
      <c r="J6" s="84"/>
      <c r="K6" s="84"/>
    </row>
    <row r="7" spans="2:11" x14ac:dyDescent="0.3">
      <c r="B7" s="220"/>
      <c r="C7" s="220"/>
      <c r="D7" s="220"/>
      <c r="E7" s="235" t="s">
        <v>84</v>
      </c>
      <c r="F7" s="235">
        <v>2021</v>
      </c>
      <c r="G7" s="213"/>
      <c r="H7" s="214" t="s">
        <v>53</v>
      </c>
      <c r="I7" s="215" t="s">
        <v>54</v>
      </c>
      <c r="J7" s="84"/>
      <c r="K7" s="84"/>
    </row>
    <row r="8" spans="2:11" ht="21" customHeight="1" x14ac:dyDescent="0.3">
      <c r="B8" s="122"/>
      <c r="C8" s="263" t="s">
        <v>85</v>
      </c>
      <c r="D8" s="264"/>
      <c r="E8" s="121"/>
      <c r="F8" s="121"/>
      <c r="G8" s="114"/>
      <c r="H8" s="158"/>
      <c r="I8" s="159"/>
      <c r="J8" s="84"/>
      <c r="K8" s="84"/>
    </row>
    <row r="9" spans="2:11" ht="15" customHeight="1" x14ac:dyDescent="0.3">
      <c r="B9" s="189"/>
      <c r="C9" s="190" t="s">
        <v>86</v>
      </c>
      <c r="D9" s="190"/>
      <c r="E9" s="139">
        <v>30233.517928828773</v>
      </c>
      <c r="F9" s="305">
        <v>32116.973559705919</v>
      </c>
      <c r="G9" s="115"/>
      <c r="H9" s="160">
        <v>-1883.4556308771462</v>
      </c>
      <c r="I9" s="161">
        <v>-5.8643621179803151</v>
      </c>
      <c r="J9" s="84"/>
      <c r="K9" s="86"/>
    </row>
    <row r="10" spans="2:11" ht="14.1" customHeight="1" x14ac:dyDescent="0.3">
      <c r="B10" s="189"/>
      <c r="C10" s="190" t="s">
        <v>87</v>
      </c>
      <c r="D10" s="190"/>
      <c r="E10" s="139">
        <v>15617.173139776385</v>
      </c>
      <c r="F10" s="305">
        <v>15089.332280315288</v>
      </c>
      <c r="G10" s="115"/>
      <c r="H10" s="160">
        <v>527.84085946109735</v>
      </c>
      <c r="I10" s="161">
        <v>3.4981061431703653</v>
      </c>
      <c r="J10" s="84"/>
      <c r="K10" s="84"/>
    </row>
    <row r="11" spans="2:11" x14ac:dyDescent="0.3">
      <c r="B11" s="189"/>
      <c r="C11" s="190" t="s">
        <v>88</v>
      </c>
      <c r="D11" s="190"/>
      <c r="E11" s="139">
        <v>10502.655826494129</v>
      </c>
      <c r="F11" s="305">
        <v>9639.7075833437539</v>
      </c>
      <c r="G11" s="115"/>
      <c r="H11" s="160">
        <v>862.94824315037476</v>
      </c>
      <c r="I11" s="161">
        <v>8.9520168084916243</v>
      </c>
      <c r="J11" s="84"/>
      <c r="K11" s="84"/>
    </row>
    <row r="12" spans="2:11" x14ac:dyDescent="0.3">
      <c r="B12" s="189"/>
      <c r="C12" s="190" t="s">
        <v>89</v>
      </c>
      <c r="D12" s="190"/>
      <c r="E12" s="139">
        <v>1143.338462796934</v>
      </c>
      <c r="F12" s="305">
        <v>585.63612668619305</v>
      </c>
      <c r="G12" s="115"/>
      <c r="H12" s="160">
        <v>557.70233611074093</v>
      </c>
      <c r="I12" s="161">
        <v>95.230179747701911</v>
      </c>
      <c r="J12" s="84"/>
      <c r="K12" s="84"/>
    </row>
    <row r="13" spans="2:11" x14ac:dyDescent="0.3">
      <c r="B13" s="189"/>
      <c r="C13" s="190"/>
      <c r="D13" s="191" t="s">
        <v>90</v>
      </c>
      <c r="E13" s="274">
        <v>57496.685357896218</v>
      </c>
      <c r="F13" s="306">
        <v>57431.649550051152</v>
      </c>
      <c r="G13" s="115"/>
      <c r="H13" s="160">
        <v>65.035807845066302</v>
      </c>
      <c r="I13" s="161">
        <v>0.11324036198609999</v>
      </c>
      <c r="J13" s="84"/>
      <c r="K13" s="84"/>
    </row>
    <row r="14" spans="2:11" x14ac:dyDescent="0.3">
      <c r="B14" s="192"/>
      <c r="C14" s="265"/>
      <c r="D14" s="265"/>
      <c r="E14" s="140"/>
      <c r="F14" s="307"/>
      <c r="G14" s="115"/>
      <c r="H14" s="160"/>
      <c r="I14" s="161"/>
      <c r="J14" s="84"/>
      <c r="K14" s="84"/>
    </row>
    <row r="15" spans="2:11" x14ac:dyDescent="0.3">
      <c r="B15" s="189"/>
      <c r="C15" s="190" t="s">
        <v>91</v>
      </c>
      <c r="D15" s="190"/>
      <c r="E15" s="139">
        <v>9005.0263097048937</v>
      </c>
      <c r="F15" s="305">
        <v>8613.8616823641623</v>
      </c>
      <c r="G15" s="115"/>
      <c r="H15" s="160">
        <v>391.16462734073139</v>
      </c>
      <c r="I15" s="161">
        <v>4.5411064371000176</v>
      </c>
      <c r="J15" s="84"/>
      <c r="K15" s="84"/>
    </row>
    <row r="16" spans="2:11" x14ac:dyDescent="0.3">
      <c r="B16" s="189"/>
      <c r="C16" s="190" t="s">
        <v>92</v>
      </c>
      <c r="D16" s="190"/>
      <c r="E16" s="139">
        <v>68160.404037764209</v>
      </c>
      <c r="F16" s="305">
        <v>68789.909045194305</v>
      </c>
      <c r="G16" s="115"/>
      <c r="H16" s="160">
        <v>-629.50500743009616</v>
      </c>
      <c r="I16" s="161">
        <v>-0.91511242879608323</v>
      </c>
      <c r="J16" s="84"/>
      <c r="K16" s="84"/>
    </row>
    <row r="17" spans="2:12" x14ac:dyDescent="0.3">
      <c r="B17" s="189"/>
      <c r="C17" s="190" t="s">
        <v>93</v>
      </c>
      <c r="D17" s="190"/>
      <c r="E17" s="139">
        <v>1210.7131058621376</v>
      </c>
      <c r="F17" s="305">
        <v>1083.0358075067261</v>
      </c>
      <c r="G17" s="115"/>
      <c r="H17" s="160">
        <v>127.67729835541149</v>
      </c>
      <c r="I17" s="161">
        <v>11.788834447619912</v>
      </c>
      <c r="J17" s="84"/>
      <c r="K17" s="84"/>
    </row>
    <row r="18" spans="2:12" x14ac:dyDescent="0.3">
      <c r="B18" s="189"/>
      <c r="C18" s="190" t="s">
        <v>94</v>
      </c>
      <c r="D18" s="190"/>
      <c r="E18" s="139">
        <v>122788.27014171293</v>
      </c>
      <c r="F18" s="305">
        <v>122108.462449282</v>
      </c>
      <c r="G18" s="115"/>
      <c r="H18" s="160">
        <v>679.807692430928</v>
      </c>
      <c r="I18" s="161">
        <v>0.5567244716665698</v>
      </c>
      <c r="J18" s="84"/>
      <c r="K18" s="84"/>
      <c r="L18" s="16"/>
    </row>
    <row r="19" spans="2:12" x14ac:dyDescent="0.3">
      <c r="B19" s="193"/>
      <c r="C19" s="266"/>
      <c r="D19" s="267" t="s">
        <v>95</v>
      </c>
      <c r="E19" s="274">
        <v>258661.09895294037</v>
      </c>
      <c r="F19" s="306">
        <v>258026.91853439834</v>
      </c>
      <c r="G19" s="115"/>
      <c r="H19" s="160">
        <v>634.18041854203329</v>
      </c>
      <c r="I19" s="161">
        <v>0.24578072014509456</v>
      </c>
      <c r="J19" s="84"/>
      <c r="K19" s="84"/>
    </row>
    <row r="20" spans="2:12" ht="16.5" customHeight="1" x14ac:dyDescent="0.3">
      <c r="B20" s="121"/>
      <c r="C20" s="263" t="s">
        <v>96</v>
      </c>
      <c r="D20" s="264"/>
      <c r="E20" s="327"/>
      <c r="F20" s="328"/>
      <c r="G20" s="115"/>
      <c r="H20" s="160"/>
      <c r="I20" s="162"/>
      <c r="J20" s="362"/>
      <c r="K20" s="84"/>
    </row>
    <row r="21" spans="2:12" x14ac:dyDescent="0.3">
      <c r="B21" s="189"/>
      <c r="C21" s="194" t="s">
        <v>97</v>
      </c>
      <c r="D21" s="190"/>
      <c r="E21" s="139">
        <v>5751.7916717275875</v>
      </c>
      <c r="F21" s="305">
        <v>7546.5333398503926</v>
      </c>
      <c r="G21" s="254"/>
      <c r="H21" s="160">
        <v>-1794.7416681228051</v>
      </c>
      <c r="I21" s="161">
        <v>-23.782332725484057</v>
      </c>
      <c r="J21" s="84"/>
      <c r="K21" s="84"/>
    </row>
    <row r="22" spans="2:12" x14ac:dyDescent="0.3">
      <c r="B22" s="189"/>
      <c r="C22" s="190" t="s">
        <v>98</v>
      </c>
      <c r="D22" s="190"/>
      <c r="E22" s="139">
        <v>12159.962752953494</v>
      </c>
      <c r="F22" s="305">
        <v>12329.849598034543</v>
      </c>
      <c r="G22" s="255"/>
      <c r="H22" s="160">
        <v>-169.88684508104961</v>
      </c>
      <c r="I22" s="161">
        <v>-1.3778501005245913</v>
      </c>
      <c r="J22" s="84"/>
      <c r="K22" s="84"/>
    </row>
    <row r="23" spans="2:12" x14ac:dyDescent="0.3">
      <c r="B23" s="189"/>
      <c r="C23" s="190" t="s">
        <v>99</v>
      </c>
      <c r="D23" s="190"/>
      <c r="E23" s="139">
        <v>440.87124388976054</v>
      </c>
      <c r="F23" s="305">
        <v>406.67533615042549</v>
      </c>
      <c r="G23" s="255"/>
      <c r="H23" s="160">
        <v>34.195907739335041</v>
      </c>
      <c r="I23" s="161">
        <v>8.4086505129699507</v>
      </c>
      <c r="J23" s="84"/>
      <c r="K23" s="84"/>
    </row>
    <row r="24" spans="2:12" x14ac:dyDescent="0.3">
      <c r="B24" s="189"/>
      <c r="C24" s="190" t="s">
        <v>100</v>
      </c>
      <c r="D24" s="190"/>
      <c r="E24" s="139">
        <v>20610.252843019396</v>
      </c>
      <c r="F24" s="305">
        <v>18592.857087516033</v>
      </c>
      <c r="G24" s="255"/>
      <c r="H24" s="160">
        <v>2017.395755503363</v>
      </c>
      <c r="I24" s="161">
        <v>10.850380584369269</v>
      </c>
      <c r="J24" s="84"/>
      <c r="K24" s="84"/>
    </row>
    <row r="25" spans="2:12" x14ac:dyDescent="0.3">
      <c r="B25" s="189"/>
      <c r="C25" s="190"/>
      <c r="D25" s="191" t="s">
        <v>101</v>
      </c>
      <c r="E25" s="274">
        <v>38962.878511590236</v>
      </c>
      <c r="F25" s="306">
        <v>38875.915361551393</v>
      </c>
      <c r="G25" s="256"/>
      <c r="H25" s="160">
        <v>86.963150038842286</v>
      </c>
      <c r="I25" s="161">
        <v>0.2236941541570836</v>
      </c>
      <c r="J25" s="84"/>
      <c r="K25" s="84"/>
    </row>
    <row r="26" spans="2:12" x14ac:dyDescent="0.3">
      <c r="B26" s="192"/>
      <c r="C26" s="265"/>
      <c r="D26" s="265"/>
      <c r="E26" s="116"/>
      <c r="F26" s="309"/>
      <c r="G26" s="115"/>
      <c r="H26" s="160"/>
      <c r="I26" s="161"/>
      <c r="J26" s="84"/>
      <c r="K26" s="84"/>
    </row>
    <row r="27" spans="2:12" x14ac:dyDescent="0.3">
      <c r="B27" s="189"/>
      <c r="C27" s="190" t="s">
        <v>102</v>
      </c>
      <c r="D27" s="190"/>
      <c r="E27" s="139">
        <v>44481.91810755193</v>
      </c>
      <c r="F27" s="305">
        <v>43526.998140411095</v>
      </c>
      <c r="G27" s="115"/>
      <c r="H27" s="160">
        <v>954.91996714083507</v>
      </c>
      <c r="I27" s="161">
        <v>2.1938567048901847</v>
      </c>
      <c r="J27" s="84"/>
      <c r="K27" s="84"/>
    </row>
    <row r="28" spans="2:12" x14ac:dyDescent="0.3">
      <c r="B28" s="189"/>
      <c r="C28" s="190" t="s">
        <v>103</v>
      </c>
      <c r="D28" s="190"/>
      <c r="E28" s="139">
        <v>834.234566960915</v>
      </c>
      <c r="F28" s="305">
        <v>745.33842018118548</v>
      </c>
      <c r="G28" s="115"/>
      <c r="H28" s="160">
        <v>88.89614677972952</v>
      </c>
      <c r="I28" s="161">
        <v>11.926950814922389</v>
      </c>
      <c r="J28" s="84"/>
      <c r="K28" s="84"/>
    </row>
    <row r="29" spans="2:12" x14ac:dyDescent="0.3">
      <c r="B29" s="189"/>
      <c r="C29" s="190" t="s">
        <v>104</v>
      </c>
      <c r="D29" s="190"/>
      <c r="E29" s="139">
        <v>24618.593530107279</v>
      </c>
      <c r="F29" s="305">
        <v>24741.567397245795</v>
      </c>
      <c r="G29" s="115"/>
      <c r="H29" s="160">
        <v>-122.97386713851665</v>
      </c>
      <c r="I29" s="161">
        <v>-0.49703345452642989</v>
      </c>
      <c r="J29" s="84"/>
      <c r="K29" s="84"/>
    </row>
    <row r="30" spans="2:12" ht="17.399999999999999" customHeight="1" x14ac:dyDescent="0.3">
      <c r="B30" s="189"/>
      <c r="C30" s="190"/>
      <c r="D30" s="191" t="s">
        <v>105</v>
      </c>
      <c r="E30" s="274">
        <v>108897.62471621037</v>
      </c>
      <c r="F30" s="306">
        <v>107889.81931938947</v>
      </c>
      <c r="G30" s="115"/>
      <c r="H30" s="160">
        <v>1007.8053968208987</v>
      </c>
      <c r="I30" s="161">
        <v>0.93410611230839713</v>
      </c>
      <c r="J30" s="84"/>
      <c r="K30" s="84"/>
    </row>
    <row r="31" spans="2:12" ht="19.5" customHeight="1" x14ac:dyDescent="0.3">
      <c r="B31" s="121"/>
      <c r="C31" s="268" t="s">
        <v>106</v>
      </c>
      <c r="D31" s="268"/>
      <c r="E31" s="116"/>
      <c r="F31" s="305"/>
      <c r="G31" s="115"/>
      <c r="H31" s="160"/>
      <c r="I31" s="161"/>
      <c r="J31" s="84"/>
      <c r="K31" s="84"/>
    </row>
    <row r="32" spans="2:12" x14ac:dyDescent="0.3">
      <c r="B32" s="189"/>
      <c r="C32" s="194" t="s">
        <v>107</v>
      </c>
      <c r="D32" s="190"/>
      <c r="E32" s="139">
        <v>30383.835967553565</v>
      </c>
      <c r="F32" s="305">
        <v>29760.311660080319</v>
      </c>
      <c r="G32" s="115"/>
      <c r="H32" s="160">
        <v>623.52430747324615</v>
      </c>
      <c r="I32" s="161">
        <v>2.0951538229676103</v>
      </c>
      <c r="J32" s="84"/>
      <c r="K32" s="84"/>
    </row>
    <row r="33" spans="2:11" x14ac:dyDescent="0.3">
      <c r="B33" s="189"/>
      <c r="C33" s="190" t="s">
        <v>108</v>
      </c>
      <c r="D33" s="190"/>
      <c r="E33" s="139">
        <v>970.8398522</v>
      </c>
      <c r="F33" s="305">
        <v>981.95826724000005</v>
      </c>
      <c r="G33" s="115"/>
      <c r="H33" s="160">
        <v>-11.118415040000059</v>
      </c>
      <c r="I33" s="161">
        <v>-1.1322696097106788</v>
      </c>
      <c r="J33" s="84"/>
      <c r="K33" s="84"/>
    </row>
    <row r="34" spans="2:11" x14ac:dyDescent="0.3">
      <c r="B34" s="189"/>
      <c r="C34" s="190" t="s">
        <v>109</v>
      </c>
      <c r="D34" s="190"/>
      <c r="E34" s="139">
        <v>111092.54372640335</v>
      </c>
      <c r="F34" s="305">
        <v>107112.78141586151</v>
      </c>
      <c r="G34" s="115"/>
      <c r="H34" s="160">
        <v>3979.7623105418461</v>
      </c>
      <c r="I34" s="161">
        <v>3.7154877858045277</v>
      </c>
      <c r="J34" s="84"/>
      <c r="K34" s="84"/>
    </row>
    <row r="35" spans="2:11" x14ac:dyDescent="0.3">
      <c r="B35" s="189"/>
      <c r="C35" s="190" t="s">
        <v>110</v>
      </c>
      <c r="D35" s="190"/>
      <c r="E35" s="139">
        <v>7316.2546900472416</v>
      </c>
      <c r="F35" s="305">
        <v>12282.047871638371</v>
      </c>
      <c r="G35" s="115"/>
      <c r="H35" s="160">
        <v>-4965.7931815911297</v>
      </c>
      <c r="I35" s="161">
        <v>-40.431312705254221</v>
      </c>
      <c r="J35" s="84"/>
      <c r="K35" s="84"/>
    </row>
    <row r="36" spans="2:11" x14ac:dyDescent="0.3">
      <c r="B36" s="189"/>
      <c r="C36" s="190"/>
      <c r="D36" s="191" t="s">
        <v>111</v>
      </c>
      <c r="E36" s="274">
        <v>149763.47423620414</v>
      </c>
      <c r="F36" s="306">
        <v>150137.09921482019</v>
      </c>
      <c r="G36" s="115"/>
      <c r="H36" s="160">
        <v>-373.62497861604788</v>
      </c>
      <c r="I36" s="161">
        <v>-0.2488558661183804</v>
      </c>
      <c r="J36" s="84"/>
      <c r="K36" s="84"/>
    </row>
    <row r="37" spans="2:11" x14ac:dyDescent="0.3">
      <c r="B37" s="192"/>
      <c r="C37" s="267"/>
      <c r="D37" s="266"/>
      <c r="E37" s="117"/>
      <c r="F37" s="308"/>
      <c r="G37" s="115"/>
      <c r="H37" s="160"/>
      <c r="I37" s="161"/>
      <c r="J37" s="84"/>
      <c r="K37" s="84"/>
    </row>
    <row r="38" spans="2:11" x14ac:dyDescent="0.3">
      <c r="B38" s="193"/>
      <c r="C38" s="267" t="s">
        <v>112</v>
      </c>
      <c r="D38" s="195"/>
      <c r="E38" s="274">
        <v>258661.09895241453</v>
      </c>
      <c r="F38" s="306">
        <v>258026.91853420966</v>
      </c>
      <c r="G38" s="115"/>
      <c r="H38" s="163">
        <v>634.18041820486542</v>
      </c>
      <c r="I38" s="164">
        <v>0.24578072001459894</v>
      </c>
      <c r="J38" s="84"/>
      <c r="K38" s="84"/>
    </row>
    <row r="39" spans="2:11" x14ac:dyDescent="0.3"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2:11" x14ac:dyDescent="0.3">
      <c r="E40" s="227"/>
      <c r="F40" s="227"/>
    </row>
    <row r="41" spans="2:11" x14ac:dyDescent="0.3">
      <c r="E41" s="32"/>
      <c r="F41" s="32"/>
      <c r="I41" s="34"/>
    </row>
    <row r="42" spans="2:11" x14ac:dyDescent="0.3">
      <c r="I42" s="25"/>
    </row>
    <row r="43" spans="2:11" x14ac:dyDescent="0.3">
      <c r="E43" s="22"/>
      <c r="F43" s="22"/>
      <c r="I43" s="34"/>
    </row>
    <row r="44" spans="2:11" x14ac:dyDescent="0.3">
      <c r="F44" s="16"/>
    </row>
    <row r="45" spans="2:11" x14ac:dyDescent="0.3">
      <c r="E45" s="25"/>
    </row>
    <row r="46" spans="2:11" x14ac:dyDescent="0.3">
      <c r="F46" s="16"/>
      <c r="G46" s="25"/>
      <c r="I46" s="25"/>
      <c r="K46" s="25"/>
    </row>
    <row r="47" spans="2:11" x14ac:dyDescent="0.3">
      <c r="E47" s="16"/>
    </row>
    <row r="49" spans="5:11" x14ac:dyDescent="0.3">
      <c r="E49" s="21"/>
      <c r="G49" s="25"/>
      <c r="I49" s="25"/>
      <c r="K49" s="25"/>
    </row>
    <row r="50" spans="5:11" x14ac:dyDescent="0.3">
      <c r="E50" s="21"/>
    </row>
    <row r="51" spans="5:11" x14ac:dyDescent="0.3">
      <c r="E51" s="21"/>
    </row>
    <row r="52" spans="5:11" x14ac:dyDescent="0.3">
      <c r="E52" s="21"/>
      <c r="G52" s="25"/>
      <c r="I52" s="25"/>
      <c r="K52" s="25"/>
    </row>
    <row r="53" spans="5:11" x14ac:dyDescent="0.3">
      <c r="E53" s="16"/>
    </row>
    <row r="55" spans="5:11" x14ac:dyDescent="0.3">
      <c r="E55" s="16"/>
    </row>
  </sheetData>
  <mergeCells count="4">
    <mergeCell ref="H6:I6"/>
    <mergeCell ref="B2:J2"/>
    <mergeCell ref="B1:J1"/>
    <mergeCell ref="B3:J3"/>
  </mergeCells>
  <pageMargins left="0.7" right="0.7" top="0.75" bottom="0.75" header="0.3" footer="0.3"/>
  <ignoredErrors>
    <ignoredError sqref="E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37"/>
  <sheetViews>
    <sheetView showGridLines="0" zoomScale="80" zoomScaleNormal="80" workbookViewId="0">
      <selection activeCell="L31" sqref="L31"/>
    </sheetView>
  </sheetViews>
  <sheetFormatPr baseColWidth="10" defaultColWidth="11.44140625" defaultRowHeight="14.4" outlineLevelRow="2" x14ac:dyDescent="0.3"/>
  <cols>
    <col min="1" max="1" width="5.109375" customWidth="1"/>
    <col min="2" max="2" width="1.33203125" customWidth="1"/>
    <col min="3" max="3" width="5.44140625" customWidth="1"/>
    <col min="6" max="6" width="32" customWidth="1"/>
    <col min="7" max="7" width="14" customWidth="1"/>
    <col min="8" max="8" width="14.109375" bestFit="1" customWidth="1"/>
    <col min="9" max="9" width="1.33203125" customWidth="1"/>
    <col min="10" max="10" width="5.109375" customWidth="1"/>
    <col min="11" max="11" width="11.44140625" customWidth="1"/>
  </cols>
  <sheetData>
    <row r="1" spans="2:13" ht="22.8" x14ac:dyDescent="0.4">
      <c r="B1" s="436" t="s">
        <v>49</v>
      </c>
      <c r="C1" s="436"/>
      <c r="D1" s="436"/>
      <c r="E1" s="436"/>
      <c r="F1" s="436"/>
      <c r="G1" s="436"/>
      <c r="H1" s="436"/>
      <c r="I1" s="436"/>
      <c r="J1" s="53"/>
      <c r="K1" s="53"/>
    </row>
    <row r="2" spans="2:13" ht="20.399999999999999" x14ac:dyDescent="0.35">
      <c r="B2" s="437" t="s">
        <v>113</v>
      </c>
      <c r="C2" s="437"/>
      <c r="D2" s="437"/>
      <c r="E2" s="437"/>
      <c r="F2" s="437"/>
      <c r="G2" s="437"/>
      <c r="H2" s="437"/>
      <c r="I2" s="437"/>
      <c r="J2" s="53"/>
      <c r="K2" s="53"/>
    </row>
    <row r="3" spans="2:13" ht="24" customHeight="1" x14ac:dyDescent="0.3">
      <c r="B3" s="434" t="s">
        <v>51</v>
      </c>
      <c r="C3" s="434"/>
      <c r="D3" s="434"/>
      <c r="E3" s="434"/>
      <c r="F3" s="434"/>
      <c r="G3" s="434"/>
      <c r="H3" s="434"/>
      <c r="I3" s="434"/>
      <c r="J3" s="284"/>
      <c r="K3" s="53"/>
    </row>
    <row r="4" spans="2:13" ht="12.9" hidden="1" customHeight="1" x14ac:dyDescent="0.3">
      <c r="B4" s="80"/>
      <c r="C4" s="80"/>
      <c r="D4" s="80"/>
      <c r="E4" s="80"/>
      <c r="F4" s="80"/>
      <c r="G4" s="81"/>
      <c r="H4" s="81"/>
      <c r="I4" s="80"/>
      <c r="J4" s="82"/>
      <c r="K4" s="82"/>
    </row>
    <row r="5" spans="2:13" ht="6" customHeight="1" x14ac:dyDescent="0.3">
      <c r="B5" s="53"/>
      <c r="C5" s="71"/>
      <c r="D5" s="53"/>
      <c r="E5" s="53"/>
      <c r="F5" s="53"/>
      <c r="G5" s="53"/>
      <c r="H5" s="53"/>
      <c r="I5" s="53"/>
      <c r="J5" s="53"/>
      <c r="K5" s="53"/>
    </row>
    <row r="6" spans="2:13" ht="15.75" customHeight="1" x14ac:dyDescent="0.3">
      <c r="B6" s="218"/>
      <c r="C6" s="221"/>
      <c r="D6" s="218"/>
      <c r="E6" s="218"/>
      <c r="F6" s="218"/>
      <c r="G6" s="435" t="s">
        <v>114</v>
      </c>
      <c r="H6" s="435" t="s">
        <v>115</v>
      </c>
      <c r="I6" s="52"/>
      <c r="J6" s="53"/>
      <c r="K6" s="53"/>
    </row>
    <row r="7" spans="2:13" x14ac:dyDescent="0.3">
      <c r="B7" s="216"/>
      <c r="C7" s="216"/>
      <c r="D7" s="216"/>
      <c r="E7" s="216"/>
      <c r="F7" s="216"/>
      <c r="G7" s="350">
        <v>2022</v>
      </c>
      <c r="H7" s="350">
        <v>2021</v>
      </c>
      <c r="I7" s="52"/>
      <c r="J7" s="53"/>
      <c r="K7" s="53"/>
    </row>
    <row r="8" spans="2:13" ht="24" customHeight="1" x14ac:dyDescent="0.3">
      <c r="B8" s="166"/>
      <c r="C8" s="196" t="s">
        <v>116</v>
      </c>
      <c r="D8" s="177"/>
      <c r="E8" s="177"/>
      <c r="F8" s="170"/>
      <c r="G8" s="141">
        <v>12879.391720866304</v>
      </c>
      <c r="H8" s="141">
        <v>10315.596196469043</v>
      </c>
      <c r="I8" s="52"/>
      <c r="J8" s="53"/>
      <c r="K8" s="53"/>
      <c r="M8" s="16"/>
    </row>
    <row r="9" spans="2:13" x14ac:dyDescent="0.3">
      <c r="B9" s="166"/>
      <c r="C9" s="197"/>
      <c r="D9" s="177"/>
      <c r="E9" s="177"/>
      <c r="F9" s="170"/>
      <c r="G9" s="331"/>
      <c r="H9" s="332"/>
      <c r="I9" s="52"/>
      <c r="J9" s="53"/>
      <c r="K9" s="53"/>
    </row>
    <row r="10" spans="2:13" x14ac:dyDescent="0.3">
      <c r="B10" s="166"/>
      <c r="C10" s="177"/>
      <c r="D10" s="177" t="s">
        <v>117</v>
      </c>
      <c r="E10" s="177"/>
      <c r="F10" s="170"/>
      <c r="G10" s="128">
        <v>4475.5755205891664</v>
      </c>
      <c r="H10" s="128">
        <v>4562.2291626988481</v>
      </c>
      <c r="I10" s="52"/>
      <c r="J10" s="53"/>
      <c r="K10" s="53"/>
    </row>
    <row r="11" spans="2:13" x14ac:dyDescent="0.3">
      <c r="B11" s="166"/>
      <c r="C11" s="177"/>
      <c r="D11" s="177" t="s">
        <v>118</v>
      </c>
      <c r="E11" s="177"/>
      <c r="F11" s="170"/>
      <c r="G11" s="128">
        <v>502.59305120456395</v>
      </c>
      <c r="H11" s="128">
        <v>360.37026728368079</v>
      </c>
      <c r="I11" s="52"/>
      <c r="J11" s="53"/>
      <c r="K11" s="53"/>
    </row>
    <row r="12" spans="2:13" x14ac:dyDescent="0.3">
      <c r="B12" s="166"/>
      <c r="C12" s="177"/>
      <c r="D12" s="177" t="s">
        <v>119</v>
      </c>
      <c r="E12" s="177"/>
      <c r="F12" s="170"/>
      <c r="G12" s="128">
        <v>1293.6912112807022</v>
      </c>
      <c r="H12" s="128">
        <v>1443.0930480703569</v>
      </c>
      <c r="I12" s="52"/>
      <c r="J12" s="53"/>
      <c r="K12" s="53"/>
    </row>
    <row r="13" spans="2:13" x14ac:dyDescent="0.3">
      <c r="B13" s="166"/>
      <c r="C13" s="177"/>
      <c r="D13" s="177" t="s">
        <v>120</v>
      </c>
      <c r="E13" s="177"/>
      <c r="F13" s="170"/>
      <c r="G13" s="128">
        <v>-20.547303539769651</v>
      </c>
      <c r="H13" s="128">
        <v>404.41701893223103</v>
      </c>
      <c r="I13" s="52"/>
      <c r="J13" s="53"/>
      <c r="K13" s="53"/>
    </row>
    <row r="14" spans="2:13" x14ac:dyDescent="0.3">
      <c r="B14" s="166"/>
      <c r="C14" s="177"/>
      <c r="D14" s="177"/>
      <c r="E14" s="177"/>
      <c r="F14" s="170"/>
      <c r="G14" s="333"/>
      <c r="H14" s="334"/>
      <c r="I14" s="52"/>
      <c r="J14" s="53"/>
      <c r="K14" s="53"/>
    </row>
    <row r="15" spans="2:13" x14ac:dyDescent="0.3">
      <c r="B15" s="166"/>
      <c r="C15" s="198" t="s">
        <v>121</v>
      </c>
      <c r="D15" s="197"/>
      <c r="E15" s="197"/>
      <c r="F15" s="199"/>
      <c r="G15" s="335">
        <v>19130.704200400967</v>
      </c>
      <c r="H15" s="335">
        <v>17085.705693454158</v>
      </c>
      <c r="I15" s="52"/>
      <c r="J15" s="53"/>
      <c r="K15" s="53"/>
      <c r="L15" s="53"/>
      <c r="M15" s="16"/>
    </row>
    <row r="16" spans="2:13" x14ac:dyDescent="0.3">
      <c r="B16" s="166"/>
      <c r="C16" s="177"/>
      <c r="D16" s="177" t="s">
        <v>122</v>
      </c>
      <c r="E16" s="177"/>
      <c r="F16" s="170"/>
      <c r="G16" s="128">
        <v>-3857.4757669543196</v>
      </c>
      <c r="H16" s="128">
        <v>-3467.1814190572545</v>
      </c>
      <c r="I16" s="52"/>
      <c r="J16" s="53"/>
      <c r="K16" s="53"/>
    </row>
    <row r="17" spans="2:13" x14ac:dyDescent="0.3">
      <c r="B17" s="166"/>
      <c r="C17" s="198" t="s">
        <v>123</v>
      </c>
      <c r="D17" s="177"/>
      <c r="E17" s="177"/>
      <c r="F17" s="170"/>
      <c r="G17" s="335">
        <v>15273.228433446648</v>
      </c>
      <c r="H17" s="335">
        <v>13618.524274396903</v>
      </c>
      <c r="I17" s="52"/>
      <c r="J17" s="53"/>
      <c r="K17" s="53"/>
      <c r="L17" s="53"/>
      <c r="M17" s="16"/>
    </row>
    <row r="18" spans="2:13" x14ac:dyDescent="0.3">
      <c r="B18" s="166"/>
      <c r="C18" s="177"/>
      <c r="D18" s="177"/>
      <c r="E18" s="177"/>
      <c r="F18" s="170"/>
      <c r="G18" s="336"/>
      <c r="H18" s="128"/>
      <c r="I18" s="52"/>
      <c r="J18" s="53"/>
      <c r="K18" s="53"/>
    </row>
    <row r="19" spans="2:13" x14ac:dyDescent="0.3">
      <c r="B19" s="166"/>
      <c r="C19" s="177" t="s">
        <v>124</v>
      </c>
      <c r="D19" s="177"/>
      <c r="E19" s="177"/>
      <c r="F19" s="170"/>
      <c r="G19" s="336"/>
      <c r="H19" s="128"/>
      <c r="I19" s="52"/>
      <c r="J19" s="53"/>
      <c r="K19" s="53"/>
    </row>
    <row r="20" spans="2:13" x14ac:dyDescent="0.3">
      <c r="B20" s="166"/>
      <c r="C20" s="177"/>
      <c r="D20" s="177" t="s">
        <v>125</v>
      </c>
      <c r="E20" s="177"/>
      <c r="F20" s="170"/>
      <c r="G20" s="128">
        <v>-4499.106344127169</v>
      </c>
      <c r="H20" s="128">
        <v>-3597.2803328484097</v>
      </c>
      <c r="I20" s="52"/>
      <c r="J20" s="53"/>
      <c r="K20" s="53"/>
      <c r="M20" s="16"/>
    </row>
    <row r="21" spans="2:13" x14ac:dyDescent="0.3">
      <c r="B21" s="166"/>
      <c r="C21" s="177"/>
      <c r="D21" s="177"/>
      <c r="E21" s="177"/>
      <c r="F21" s="170"/>
      <c r="G21" s="336"/>
      <c r="H21" s="128"/>
      <c r="I21" s="52"/>
      <c r="J21" s="53"/>
      <c r="K21" s="53"/>
    </row>
    <row r="22" spans="2:13" x14ac:dyDescent="0.3">
      <c r="B22" s="166"/>
      <c r="C22" s="177" t="s">
        <v>126</v>
      </c>
      <c r="D22" s="177"/>
      <c r="E22" s="177"/>
      <c r="F22" s="170"/>
      <c r="G22" s="336"/>
      <c r="H22" s="128"/>
      <c r="I22" s="52"/>
      <c r="J22" s="53"/>
      <c r="K22" s="53"/>
    </row>
    <row r="23" spans="2:13" outlineLevel="1" x14ac:dyDescent="0.3">
      <c r="B23" s="166"/>
      <c r="C23" s="177"/>
      <c r="D23" s="177" t="s">
        <v>127</v>
      </c>
      <c r="E23" s="177"/>
      <c r="F23" s="170"/>
      <c r="G23" s="128">
        <v>-6492.4327226199985</v>
      </c>
      <c r="H23" s="128">
        <v>-6452.9774786400003</v>
      </c>
      <c r="I23" s="52"/>
      <c r="J23" s="53"/>
      <c r="K23" s="53"/>
    </row>
    <row r="24" spans="2:13" x14ac:dyDescent="0.3">
      <c r="B24" s="166"/>
      <c r="C24" s="177"/>
      <c r="D24" s="177" t="s">
        <v>128</v>
      </c>
      <c r="E24" s="177"/>
      <c r="F24" s="170"/>
      <c r="G24" s="128">
        <v>-2771.902</v>
      </c>
      <c r="H24" s="128">
        <v>219.17920988</v>
      </c>
      <c r="I24" s="52"/>
      <c r="J24" s="53"/>
      <c r="K24" s="53"/>
    </row>
    <row r="25" spans="2:13" x14ac:dyDescent="0.3">
      <c r="B25" s="166"/>
      <c r="C25" s="177"/>
      <c r="D25" s="177" t="s">
        <v>129</v>
      </c>
      <c r="E25" s="177"/>
      <c r="F25" s="170"/>
      <c r="G25" s="128">
        <v>-542.34225442263482</v>
      </c>
      <c r="H25" s="128">
        <v>1836.6200335086453</v>
      </c>
      <c r="I25" s="52"/>
      <c r="J25" s="53"/>
      <c r="K25" s="53"/>
    </row>
    <row r="26" spans="2:13" x14ac:dyDescent="0.3">
      <c r="B26" s="166"/>
      <c r="C26" s="177"/>
      <c r="D26" s="177" t="s">
        <v>130</v>
      </c>
      <c r="E26" s="177"/>
      <c r="F26" s="170"/>
      <c r="G26" s="128">
        <v>-1929.8059004373335</v>
      </c>
      <c r="H26" s="128">
        <v>-1869.6721430179998</v>
      </c>
      <c r="I26" s="52"/>
      <c r="J26" s="53"/>
      <c r="K26" s="53"/>
    </row>
    <row r="27" spans="2:13" hidden="1" outlineLevel="1" x14ac:dyDescent="0.3">
      <c r="B27" s="166"/>
      <c r="C27" s="177"/>
      <c r="D27" s="177" t="s">
        <v>131</v>
      </c>
      <c r="E27" s="177"/>
      <c r="F27" s="170"/>
      <c r="G27" s="128">
        <v>0</v>
      </c>
      <c r="H27" s="128">
        <v>0</v>
      </c>
      <c r="I27" s="52"/>
      <c r="J27" s="53"/>
      <c r="K27" s="53"/>
    </row>
    <row r="28" spans="2:13" outlineLevel="2" x14ac:dyDescent="0.3">
      <c r="B28" s="166"/>
      <c r="C28" s="177"/>
      <c r="D28" s="177" t="s">
        <v>132</v>
      </c>
      <c r="E28" s="177"/>
      <c r="F28" s="170"/>
      <c r="G28" s="128">
        <v>-308.87309482308348</v>
      </c>
      <c r="H28" s="128">
        <v>-289.98050678917406</v>
      </c>
      <c r="I28" s="52"/>
      <c r="J28" s="53"/>
      <c r="K28" s="53"/>
    </row>
    <row r="29" spans="2:13" x14ac:dyDescent="0.3">
      <c r="B29" s="166"/>
      <c r="C29" s="198" t="s">
        <v>133</v>
      </c>
      <c r="D29" s="197"/>
      <c r="E29" s="197"/>
      <c r="F29" s="199"/>
      <c r="G29" s="335">
        <v>-12045.35597230305</v>
      </c>
      <c r="H29" s="335">
        <v>-6556.830885058529</v>
      </c>
      <c r="I29" s="52"/>
      <c r="J29" s="53"/>
      <c r="K29" s="53"/>
      <c r="L29" s="53"/>
      <c r="M29" s="16"/>
    </row>
    <row r="30" spans="2:13" x14ac:dyDescent="0.3">
      <c r="B30" s="166"/>
      <c r="C30" s="177"/>
      <c r="D30" s="177"/>
      <c r="E30" s="177"/>
      <c r="F30" s="170"/>
      <c r="G30" s="333"/>
      <c r="H30" s="334"/>
      <c r="I30" s="52"/>
      <c r="J30" s="53"/>
      <c r="K30" s="53"/>
    </row>
    <row r="31" spans="2:13" x14ac:dyDescent="0.3">
      <c r="B31" s="166"/>
      <c r="C31" s="177" t="s">
        <v>134</v>
      </c>
      <c r="D31" s="177"/>
      <c r="E31" s="177"/>
      <c r="F31" s="170"/>
      <c r="G31" s="128">
        <v>-1271.2338829835717</v>
      </c>
      <c r="H31" s="128">
        <v>3464.4130564899642</v>
      </c>
      <c r="I31" s="52"/>
      <c r="J31" s="53"/>
      <c r="K31" s="53"/>
      <c r="L31" s="53"/>
      <c r="M31" s="16"/>
    </row>
    <row r="32" spans="2:13" x14ac:dyDescent="0.3">
      <c r="B32" s="166"/>
      <c r="C32" s="177" t="s">
        <v>135</v>
      </c>
      <c r="D32" s="177"/>
      <c r="E32" s="177"/>
      <c r="F32" s="170"/>
      <c r="G32" s="128">
        <v>-612.22174789358007</v>
      </c>
      <c r="H32" s="128">
        <v>-186.75125620432127</v>
      </c>
      <c r="I32" s="52"/>
      <c r="J32" s="53"/>
      <c r="K32" s="53"/>
      <c r="M32" s="16"/>
    </row>
    <row r="33" spans="2:13" x14ac:dyDescent="0.3">
      <c r="B33" s="166"/>
      <c r="C33" s="177"/>
      <c r="D33" s="177"/>
      <c r="E33" s="177"/>
      <c r="F33" s="170"/>
      <c r="G33" s="333"/>
      <c r="H33" s="334"/>
      <c r="I33" s="52"/>
      <c r="J33" s="53"/>
      <c r="K33" s="53"/>
    </row>
    <row r="34" spans="2:13" x14ac:dyDescent="0.3">
      <c r="B34" s="166"/>
      <c r="C34" s="198" t="s">
        <v>136</v>
      </c>
      <c r="D34" s="197"/>
      <c r="E34" s="197"/>
      <c r="F34" s="199"/>
      <c r="G34" s="335">
        <v>32116.973559705919</v>
      </c>
      <c r="H34" s="335">
        <v>27335.701722777376</v>
      </c>
      <c r="I34" s="52"/>
      <c r="J34" s="53"/>
      <c r="K34" s="53"/>
    </row>
    <row r="35" spans="2:13" x14ac:dyDescent="0.3">
      <c r="B35" s="169"/>
      <c r="C35" s="269" t="s">
        <v>137</v>
      </c>
      <c r="D35" s="200"/>
      <c r="E35" s="200"/>
      <c r="F35" s="201"/>
      <c r="G35" s="335">
        <v>30233.517928828769</v>
      </c>
      <c r="H35" s="335">
        <v>30613.363523063017</v>
      </c>
      <c r="I35" s="52"/>
      <c r="J35" s="53"/>
      <c r="K35" s="53"/>
      <c r="L35" s="53"/>
      <c r="M35" s="16"/>
    </row>
    <row r="36" spans="2:13" ht="6" customHeight="1" x14ac:dyDescent="0.3">
      <c r="B36" s="53"/>
      <c r="C36" s="119"/>
      <c r="D36" s="119"/>
      <c r="E36" s="119"/>
      <c r="F36" s="119"/>
      <c r="G36" s="52"/>
      <c r="H36" s="52"/>
      <c r="I36" s="52"/>
      <c r="J36" s="53"/>
      <c r="K36" s="53"/>
    </row>
    <row r="37" spans="2:13" x14ac:dyDescent="0.3">
      <c r="B37" s="53"/>
      <c r="C37" s="53"/>
      <c r="D37" s="53"/>
      <c r="E37" s="53"/>
      <c r="F37" s="53"/>
      <c r="G37" s="83"/>
      <c r="H37" s="53"/>
      <c r="I37" s="53"/>
      <c r="J37" s="53"/>
      <c r="K37" s="53"/>
    </row>
  </sheetData>
  <mergeCells count="4">
    <mergeCell ref="B3:I3"/>
    <mergeCell ref="G6:H6"/>
    <mergeCell ref="B1:I1"/>
    <mergeCell ref="B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M12"/>
  <sheetViews>
    <sheetView showGridLines="0" workbookViewId="0">
      <selection activeCell="F21" sqref="F21"/>
    </sheetView>
  </sheetViews>
  <sheetFormatPr baseColWidth="10" defaultColWidth="11.44140625" defaultRowHeight="14.4" x14ac:dyDescent="0.3"/>
  <cols>
    <col min="2" max="2" width="23.88671875" bestFit="1" customWidth="1"/>
    <col min="3" max="3" width="13.44140625" customWidth="1"/>
    <col min="4" max="4" width="9.44140625" customWidth="1"/>
    <col min="5" max="5" width="13.109375" bestFit="1" customWidth="1"/>
    <col min="6" max="11" width="9.44140625" customWidth="1"/>
    <col min="12" max="12" width="8" customWidth="1"/>
    <col min="13" max="13" width="9.44140625" customWidth="1"/>
  </cols>
  <sheetData>
    <row r="2" spans="2:13" ht="22.8" x14ac:dyDescent="0.4">
      <c r="B2" s="436" t="s">
        <v>138</v>
      </c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</row>
    <row r="3" spans="2:13" ht="9.75" customHeight="1" x14ac:dyDescent="0.3"/>
    <row r="4" spans="2:13" x14ac:dyDescent="0.3">
      <c r="C4" s="350">
        <v>2022</v>
      </c>
      <c r="D4" s="350">
        <v>2023</v>
      </c>
      <c r="E4" s="350">
        <v>2024</v>
      </c>
      <c r="F4" s="350">
        <v>2025</v>
      </c>
      <c r="G4" s="350">
        <v>2026</v>
      </c>
      <c r="H4" s="350">
        <v>2027</v>
      </c>
      <c r="I4" s="350">
        <v>2028</v>
      </c>
      <c r="J4" s="350">
        <v>2029</v>
      </c>
      <c r="K4" s="350" t="s">
        <v>139</v>
      </c>
      <c r="L4" s="350">
        <v>2032</v>
      </c>
      <c r="M4" s="350" t="s">
        <v>140</v>
      </c>
    </row>
    <row r="5" spans="2:13" ht="17.100000000000001" customHeight="1" x14ac:dyDescent="0.3">
      <c r="B5" s="197" t="s">
        <v>141</v>
      </c>
      <c r="C5" s="142">
        <v>2544.5184342765342</v>
      </c>
      <c r="D5" s="142">
        <v>6228.2849932405243</v>
      </c>
      <c r="E5" s="142">
        <v>5300.9804051330702</v>
      </c>
      <c r="F5" s="142">
        <v>4214.1606671878872</v>
      </c>
      <c r="G5" s="142">
        <v>5406.6575179723668</v>
      </c>
      <c r="H5" s="142">
        <v>7472.3705605167197</v>
      </c>
      <c r="I5" s="142">
        <v>2996.9638839831009</v>
      </c>
      <c r="J5" s="142">
        <v>8034.8866585445157</v>
      </c>
      <c r="K5" s="142"/>
      <c r="L5" s="142">
        <v>8034.8866585445157</v>
      </c>
      <c r="M5" s="142">
        <v>50233.709779279518</v>
      </c>
    </row>
    <row r="6" spans="2:13" ht="15.9" customHeight="1" x14ac:dyDescent="0.3">
      <c r="B6" s="351" t="s">
        <v>142</v>
      </c>
      <c r="C6" s="349">
        <v>5.0653603834095111E-2</v>
      </c>
      <c r="D6" s="349">
        <v>0.1239861642830444</v>
      </c>
      <c r="E6" s="349">
        <v>0.10552635726934959</v>
      </c>
      <c r="F6" s="349">
        <v>8.3891089981296796E-2</v>
      </c>
      <c r="G6" s="349">
        <v>0.10763006637830506</v>
      </c>
      <c r="H6" s="349">
        <v>0.14875211473230543</v>
      </c>
      <c r="I6" s="349">
        <v>5.9660413239463618E-2</v>
      </c>
      <c r="J6" s="349">
        <v>0.15995009514226161</v>
      </c>
      <c r="K6" s="142"/>
      <c r="L6" s="349">
        <v>0.15995009514226161</v>
      </c>
      <c r="M6" s="349">
        <v>0.99999999999999989</v>
      </c>
    </row>
    <row r="7" spans="2:13" ht="2.4" customHeight="1" x14ac:dyDescent="0.3"/>
    <row r="8" spans="2:13" ht="12.9" customHeight="1" x14ac:dyDescent="0.3"/>
    <row r="9" spans="2:13" ht="17.100000000000001" customHeight="1" x14ac:dyDescent="0.3">
      <c r="B9" s="197" t="s">
        <v>143</v>
      </c>
      <c r="C9" s="350" t="s">
        <v>144</v>
      </c>
      <c r="D9" s="350" t="s">
        <v>145</v>
      </c>
      <c r="E9" s="350" t="s">
        <v>146</v>
      </c>
    </row>
    <row r="10" spans="2:13" ht="17.399999999999999" customHeight="1" x14ac:dyDescent="0.3">
      <c r="B10" s="351" t="s">
        <v>147</v>
      </c>
      <c r="C10" s="142" t="s">
        <v>198</v>
      </c>
      <c r="D10" s="142" t="s">
        <v>199</v>
      </c>
      <c r="E10" s="142" t="s">
        <v>188</v>
      </c>
    </row>
    <row r="11" spans="2:13" ht="18.600000000000001" customHeight="1" x14ac:dyDescent="0.3">
      <c r="B11" s="351" t="s">
        <v>148</v>
      </c>
      <c r="C11" s="349" t="s">
        <v>200</v>
      </c>
      <c r="D11" s="349" t="s">
        <v>201</v>
      </c>
      <c r="E11" s="142" t="s">
        <v>189</v>
      </c>
    </row>
    <row r="12" spans="2:13" ht="18.899999999999999" customHeight="1" x14ac:dyDescent="0.3">
      <c r="B12" s="351" t="s">
        <v>149</v>
      </c>
      <c r="C12" s="349" t="s">
        <v>202</v>
      </c>
      <c r="D12" s="349" t="s">
        <v>203</v>
      </c>
      <c r="E12" s="142" t="s">
        <v>188</v>
      </c>
    </row>
  </sheetData>
  <mergeCells count="1">
    <mergeCell ref="B2:M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F5C0970F75DE4C82FB725D20ACAE4E" ma:contentTypeVersion="14" ma:contentTypeDescription="Crear nuevo documento." ma:contentTypeScope="" ma:versionID="019cf8f6758eeffed6e667e494050050">
  <xsd:schema xmlns:xsd="http://www.w3.org/2001/XMLSchema" xmlns:xs="http://www.w3.org/2001/XMLSchema" xmlns:p="http://schemas.microsoft.com/office/2006/metadata/properties" xmlns:ns3="ba39b0ab-ef74-44a7-aeab-462719b2de3f" xmlns:ns4="a3e995a8-59dd-4a77-a4fb-5464fc5df98d" targetNamespace="http://schemas.microsoft.com/office/2006/metadata/properties" ma:root="true" ma:fieldsID="fe32afe7b1cf2ec20a3d255fb8382d71" ns3:_="" ns4:_="">
    <xsd:import namespace="ba39b0ab-ef74-44a7-aeab-462719b2de3f"/>
    <xsd:import namespace="a3e995a8-59dd-4a77-a4fb-5464fc5df9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9b0ab-ef74-44a7-aeab-462719b2de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e995a8-59dd-4a77-a4fb-5464fc5df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547997-A98F-46D3-8C8D-11CFBFA04B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CB6DBC-5B1A-4863-9DDF-257534D6F0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9b0ab-ef74-44a7-aeab-462719b2de3f"/>
    <ds:schemaRef ds:uri="a3e995a8-59dd-4a77-a4fb-5464fc5df9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2FA73C-1894-4C05-A2AD-4C7E4F9B2F0F}">
  <ds:schemaRefs>
    <ds:schemaRef ds:uri="a3e995a8-59dd-4a77-a4fb-5464fc5df98d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ba39b0ab-ef74-44a7-aeab-462719b2de3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Resumen</vt:lpstr>
      <vt:lpstr>Consolidado</vt:lpstr>
      <vt:lpstr>MEX</vt:lpstr>
      <vt:lpstr>USA </vt:lpstr>
      <vt:lpstr>SUD</vt:lpstr>
      <vt:lpstr>ER </vt:lpstr>
      <vt:lpstr>BG</vt:lpstr>
      <vt:lpstr>FE</vt:lpstr>
      <vt:lpstr>Deuda</vt:lpstr>
      <vt:lpstr>FX</vt:lpstr>
      <vt:lpstr>Segmentos</vt:lpstr>
    </vt:vector>
  </TitlesOfParts>
  <Manager/>
  <Company>Embotelladoras ARCA, S.A. de C.V.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LEYVA ACEVEDO FRANCISCO IVAN (MXSEJ)</dc:creator>
  <cp:keywords/>
  <dc:description/>
  <cp:lastModifiedBy>ORTIZ SANCHEZ PAMELA (MXSEJ)</cp:lastModifiedBy>
  <cp:revision/>
  <dcterms:created xsi:type="dcterms:W3CDTF">2011-07-21T06:06:21Z</dcterms:created>
  <dcterms:modified xsi:type="dcterms:W3CDTF">2022-07-22T01:31:17Z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0x010100F9F5C0970F75DE4C82FB725D20ACAE4E</vt:lpwstr>
  </property>
  <property fmtid="{D5CDD505-2E9C-101B-9397-08002B2CF9AE}" pid="3" name="MediaServiceImageTags">
    <vt:lpwstr/>
  </property>
</Properties>
</file>